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20" windowWidth="19815" windowHeight="6900"/>
  </bookViews>
  <sheets>
    <sheet name="renja" sheetId="18" r:id="rId1"/>
    <sheet name="T-C.23." sheetId="7" r:id="rId2"/>
    <sheet name="T-C.24." sheetId="6" r:id="rId3"/>
    <sheet name="T-C.28." sheetId="5" r:id="rId4"/>
    <sheet name="Tabel 3.1" sheetId="8" r:id="rId5"/>
    <sheet name="Tabel 3.2" sheetId="9" r:id="rId6"/>
    <sheet name="Tabel 3.3" sheetId="11" r:id="rId7"/>
    <sheet name="Tabel 3.4" sheetId="12" r:id="rId8"/>
    <sheet name="Tabel 3.5" sheetId="14" r:id="rId9"/>
    <sheet name="Tabel 3.6" sheetId="16" r:id="rId10"/>
    <sheet name="Tabel 3.7" sheetId="15" r:id="rId11"/>
    <sheet name="Tabel 3.8" sheetId="17" r:id="rId12"/>
    <sheet name="T-C.25." sheetId="1" r:id="rId13"/>
    <sheet name="T-C.26." sheetId="2" r:id="rId14"/>
    <sheet name="T-C.27. (Tabel 5.1) " sheetId="3" r:id="rId15"/>
    <sheet name="Sheet1" sheetId="4" r:id="rId16"/>
  </sheets>
  <externalReferences>
    <externalReference r:id="rId17"/>
  </externalReferences>
  <definedNames>
    <definedName name="_xlnm.Print_Titles" localSheetId="0">renja!$22:$24</definedName>
    <definedName name="_xlnm.Print_Titles" localSheetId="1">'T-C.23.'!$6:$8</definedName>
    <definedName name="_xlnm.Print_Titles" localSheetId="12">'T-C.25.'!$5:$7</definedName>
    <definedName name="_xlnm.Print_Titles" localSheetId="14">'T-C.27. (Tabel 5.1) '!$6:$8</definedName>
    <definedName name="_xlnm.Print_Titles" localSheetId="3">'T-C.28.'!$4:$6</definedName>
  </definedNames>
  <calcPr calcId="124519"/>
</workbook>
</file>

<file path=xl/calcChain.xml><?xml version="1.0" encoding="utf-8"?>
<calcChain xmlns="http://schemas.openxmlformats.org/spreadsheetml/2006/main">
  <c r="N255" i="18"/>
  <c r="N254"/>
  <c r="N246"/>
  <c r="N243"/>
  <c r="O216"/>
  <c r="N111"/>
  <c r="U56" i="3"/>
  <c r="U54" s="1"/>
  <c r="S54"/>
  <c r="Q54"/>
  <c r="O54"/>
  <c r="M54"/>
  <c r="K54"/>
  <c r="I54"/>
  <c r="U40"/>
  <c r="U42"/>
  <c r="S40"/>
  <c r="Q40"/>
  <c r="O40"/>
  <c r="M40"/>
  <c r="K40"/>
  <c r="I40"/>
  <c r="U14"/>
  <c r="U15"/>
  <c r="U16"/>
  <c r="U17"/>
  <c r="U18"/>
  <c r="U19"/>
  <c r="U20"/>
  <c r="U21"/>
  <c r="U22"/>
  <c r="U23"/>
  <c r="U24"/>
  <c r="U25"/>
  <c r="U26"/>
  <c r="U27"/>
  <c r="U13"/>
  <c r="U33"/>
  <c r="U34"/>
  <c r="U30" s="1"/>
  <c r="U35"/>
  <c r="U36"/>
  <c r="U37"/>
  <c r="U32"/>
  <c r="S30"/>
  <c r="Q30"/>
  <c r="O30"/>
  <c r="M30"/>
  <c r="K30"/>
  <c r="I30"/>
  <c r="S11"/>
  <c r="Q11"/>
  <c r="O11"/>
  <c r="M11"/>
  <c r="K11"/>
  <c r="I11"/>
  <c r="T75" i="7" l="1"/>
  <c r="S75"/>
  <c r="R75"/>
  <c r="Q75"/>
  <c r="P75"/>
  <c r="T74"/>
  <c r="S74"/>
  <c r="R74"/>
  <c r="Q74"/>
  <c r="P74"/>
  <c r="T73"/>
  <c r="S73"/>
  <c r="R73"/>
  <c r="Q73"/>
  <c r="P73"/>
  <c r="T72"/>
  <c r="S72"/>
  <c r="R72"/>
  <c r="Q72"/>
  <c r="P72"/>
  <c r="T71"/>
  <c r="S71"/>
  <c r="R71"/>
  <c r="Q71"/>
  <c r="P71"/>
  <c r="T70"/>
  <c r="S70"/>
  <c r="R70"/>
  <c r="Q70"/>
  <c r="P70"/>
  <c r="T69"/>
  <c r="S69"/>
  <c r="R69"/>
  <c r="Q69"/>
  <c r="P69"/>
  <c r="T68"/>
  <c r="S68"/>
  <c r="R68"/>
  <c r="Q68"/>
  <c r="P68"/>
  <c r="T67"/>
  <c r="S67"/>
  <c r="R67"/>
  <c r="Q67"/>
  <c r="P67"/>
  <c r="T66"/>
  <c r="S66"/>
  <c r="R66"/>
  <c r="Q66"/>
  <c r="P66"/>
  <c r="T65"/>
  <c r="S65"/>
  <c r="R65"/>
  <c r="Q65"/>
  <c r="P65"/>
  <c r="T64"/>
  <c r="S64"/>
  <c r="R64"/>
  <c r="Q64"/>
  <c r="P64"/>
  <c r="T63"/>
  <c r="S63"/>
  <c r="R63"/>
  <c r="Q63"/>
  <c r="P63"/>
  <c r="T62"/>
  <c r="S62"/>
  <c r="R62"/>
  <c r="Q62"/>
  <c r="P62"/>
  <c r="T61"/>
  <c r="S61"/>
  <c r="R61"/>
  <c r="Q61"/>
  <c r="P61"/>
  <c r="T60"/>
  <c r="S60"/>
  <c r="R60"/>
  <c r="Q60"/>
  <c r="P60"/>
  <c r="T59"/>
  <c r="S59"/>
  <c r="R59"/>
  <c r="Q59"/>
  <c r="P59"/>
  <c r="T58"/>
  <c r="S58"/>
  <c r="R58"/>
  <c r="Q58"/>
  <c r="P58"/>
  <c r="T57"/>
  <c r="S57"/>
  <c r="R57"/>
  <c r="Q57"/>
  <c r="P57"/>
  <c r="T56"/>
  <c r="S56"/>
  <c r="R56"/>
  <c r="Q56"/>
  <c r="P56"/>
  <c r="T55"/>
  <c r="S55"/>
  <c r="R55"/>
  <c r="Q55"/>
  <c r="P55"/>
  <c r="T54"/>
  <c r="S54"/>
  <c r="R54"/>
  <c r="Q54"/>
  <c r="P54"/>
  <c r="T53"/>
  <c r="S53"/>
  <c r="R53"/>
  <c r="Q53"/>
  <c r="P53"/>
  <c r="T52"/>
  <c r="S52"/>
  <c r="R52"/>
  <c r="Q52"/>
  <c r="P52"/>
  <c r="T51"/>
  <c r="S51"/>
  <c r="R51"/>
  <c r="Q51"/>
  <c r="P51"/>
  <c r="T50"/>
  <c r="S50"/>
  <c r="R50"/>
  <c r="Q50"/>
  <c r="P50"/>
  <c r="T49"/>
  <c r="S49"/>
  <c r="R49"/>
  <c r="Q49"/>
  <c r="P49"/>
  <c r="T48"/>
  <c r="S48"/>
  <c r="R48"/>
  <c r="Q48"/>
  <c r="P48"/>
  <c r="T47"/>
  <c r="S47"/>
  <c r="R47"/>
  <c r="Q47"/>
  <c r="P47"/>
  <c r="T46"/>
  <c r="S46"/>
  <c r="R46"/>
  <c r="Q46"/>
  <c r="P46"/>
  <c r="T45"/>
  <c r="S45"/>
  <c r="R45"/>
  <c r="Q45"/>
  <c r="P45"/>
  <c r="T44"/>
  <c r="S44"/>
  <c r="R44"/>
  <c r="Q44"/>
  <c r="P44"/>
  <c r="T43"/>
  <c r="S43"/>
  <c r="R43"/>
  <c r="Q43"/>
  <c r="P43"/>
  <c r="T42"/>
  <c r="S42"/>
  <c r="R42"/>
  <c r="Q42"/>
  <c r="K42"/>
  <c r="P42" s="1"/>
  <c r="T41"/>
  <c r="S41"/>
  <c r="R41"/>
  <c r="Q41"/>
  <c r="P41"/>
  <c r="T40"/>
  <c r="S40"/>
  <c r="R40"/>
  <c r="Q40"/>
  <c r="P40"/>
  <c r="T39"/>
  <c r="S39"/>
  <c r="R39"/>
  <c r="Q39"/>
  <c r="P39"/>
  <c r="T38"/>
  <c r="S38"/>
  <c r="R38"/>
  <c r="Q38"/>
  <c r="P38"/>
  <c r="T37"/>
  <c r="S37"/>
  <c r="R37"/>
  <c r="Q37"/>
  <c r="P37"/>
  <c r="T36"/>
  <c r="S36"/>
  <c r="R36"/>
  <c r="Q36"/>
  <c r="P36"/>
  <c r="T35"/>
  <c r="S35"/>
  <c r="R35"/>
  <c r="Q35"/>
  <c r="P35"/>
  <c r="T34"/>
  <c r="S34"/>
  <c r="R34"/>
  <c r="Q34"/>
  <c r="P34"/>
  <c r="T33"/>
  <c r="S33"/>
  <c r="R33"/>
  <c r="Q33"/>
  <c r="P33"/>
  <c r="T32"/>
  <c r="S32"/>
  <c r="R32"/>
  <c r="Q32"/>
  <c r="P32"/>
  <c r="T31"/>
  <c r="S31"/>
  <c r="R31"/>
  <c r="Q31"/>
  <c r="P31"/>
  <c r="T30"/>
  <c r="S30"/>
  <c r="R30"/>
  <c r="Q30"/>
  <c r="P30"/>
  <c r="T29"/>
  <c r="S29"/>
  <c r="R29"/>
  <c r="Q29"/>
  <c r="P29"/>
  <c r="T28"/>
  <c r="S28"/>
  <c r="R28"/>
  <c r="Q28"/>
  <c r="P28"/>
  <c r="T27"/>
  <c r="S27"/>
  <c r="R27"/>
  <c r="Q27"/>
  <c r="P27"/>
  <c r="T26"/>
  <c r="S26"/>
  <c r="R26"/>
  <c r="Q26"/>
  <c r="P26"/>
  <c r="T25"/>
  <c r="S25"/>
  <c r="R25"/>
  <c r="Q25"/>
  <c r="P25"/>
  <c r="T24"/>
  <c r="S24"/>
  <c r="R24"/>
  <c r="Q24"/>
  <c r="P24"/>
  <c r="T23"/>
  <c r="S23"/>
  <c r="R23"/>
  <c r="Q23"/>
  <c r="P23"/>
  <c r="T22"/>
  <c r="S22"/>
  <c r="R22"/>
  <c r="Q22"/>
  <c r="P22"/>
  <c r="T21"/>
  <c r="S21"/>
  <c r="R21"/>
  <c r="Q21"/>
  <c r="P21"/>
  <c r="T20"/>
  <c r="S20"/>
  <c r="R20"/>
  <c r="Q20"/>
  <c r="P20"/>
  <c r="T19"/>
  <c r="S19"/>
  <c r="R19"/>
  <c r="Q19"/>
  <c r="P19"/>
  <c r="T18"/>
  <c r="S18"/>
  <c r="R18"/>
  <c r="Q18"/>
  <c r="P18"/>
  <c r="T17"/>
  <c r="S17"/>
  <c r="R17"/>
  <c r="Q17"/>
  <c r="P17"/>
  <c r="T16"/>
  <c r="S16"/>
  <c r="R16"/>
  <c r="Q16"/>
  <c r="P16"/>
  <c r="T15"/>
  <c r="S15"/>
  <c r="R15"/>
  <c r="Q15"/>
  <c r="P15"/>
  <c r="T14"/>
  <c r="S14"/>
  <c r="R14"/>
  <c r="Q14"/>
  <c r="P14"/>
  <c r="T13"/>
  <c r="S13"/>
  <c r="R13"/>
  <c r="Q13"/>
  <c r="P13"/>
  <c r="T12"/>
  <c r="S12"/>
  <c r="R12"/>
  <c r="Q12"/>
  <c r="P12"/>
  <c r="T11"/>
  <c r="S11"/>
  <c r="R11"/>
  <c r="Q11"/>
  <c r="P11"/>
  <c r="T10"/>
  <c r="S10"/>
  <c r="R10"/>
  <c r="Q10"/>
  <c r="P10"/>
  <c r="P20" i="6"/>
  <c r="O20"/>
  <c r="Q19"/>
  <c r="P19"/>
  <c r="O19"/>
  <c r="N19"/>
  <c r="M19"/>
  <c r="O17"/>
  <c r="N17"/>
  <c r="M17"/>
  <c r="Q16"/>
  <c r="P16"/>
  <c r="O16"/>
  <c r="N16"/>
  <c r="M16"/>
  <c r="O15"/>
  <c r="N15"/>
  <c r="M15"/>
  <c r="L14"/>
  <c r="K14"/>
  <c r="J14"/>
  <c r="I14"/>
  <c r="H14"/>
  <c r="G14"/>
  <c r="F14"/>
  <c r="E14"/>
  <c r="D14"/>
  <c r="C14"/>
  <c r="Q12"/>
  <c r="P12"/>
  <c r="O12"/>
  <c r="N12"/>
  <c r="M12"/>
  <c r="Q11"/>
  <c r="P11"/>
  <c r="O11"/>
  <c r="N11"/>
  <c r="M11"/>
  <c r="L10"/>
  <c r="K10"/>
  <c r="J10"/>
  <c r="O10" s="1"/>
  <c r="I10"/>
  <c r="H10"/>
  <c r="H9" s="1"/>
  <c r="H8" s="1"/>
  <c r="G10"/>
  <c r="G9" s="1"/>
  <c r="F10"/>
  <c r="F9" s="1"/>
  <c r="F8" s="1"/>
  <c r="E10"/>
  <c r="E9" s="1"/>
  <c r="D10"/>
  <c r="C10"/>
  <c r="C9" s="1"/>
  <c r="L9"/>
  <c r="Q9" s="1"/>
  <c r="D9"/>
  <c r="D8"/>
  <c r="C8" l="1"/>
  <c r="G8"/>
  <c r="P10"/>
  <c r="P14"/>
  <c r="O14"/>
  <c r="L8"/>
  <c r="J9"/>
  <c r="O9" s="1"/>
  <c r="E8"/>
  <c r="N10"/>
  <c r="N14"/>
  <c r="M14"/>
  <c r="Q14"/>
  <c r="M9"/>
  <c r="M10"/>
  <c r="Q10"/>
  <c r="J8"/>
  <c r="K9"/>
  <c r="I9"/>
  <c r="K8" l="1"/>
  <c r="P9"/>
  <c r="N9"/>
  <c r="I8"/>
  <c r="U239" i="3" l="1"/>
  <c r="T239"/>
  <c r="U238"/>
  <c r="T238"/>
  <c r="U237"/>
  <c r="U236"/>
  <c r="U234"/>
  <c r="U231"/>
  <c r="U230"/>
  <c r="T230"/>
  <c r="U229"/>
  <c r="U228"/>
  <c r="U227"/>
  <c r="T227"/>
  <c r="U225"/>
  <c r="U50"/>
  <c r="U49"/>
  <c r="U48"/>
  <c r="U47"/>
  <c r="S45"/>
  <c r="Q45"/>
  <c r="O45"/>
  <c r="M45"/>
  <c r="K45"/>
  <c r="I45"/>
  <c r="U11"/>
  <c r="U265"/>
  <c r="U97"/>
  <c r="U96"/>
  <c r="U95"/>
  <c r="T95"/>
  <c r="U77"/>
  <c r="U73"/>
  <c r="U72"/>
  <c r="U63"/>
  <c r="U242"/>
  <c r="U213"/>
  <c r="U212"/>
  <c r="U211"/>
  <c r="U210"/>
  <c r="V200"/>
  <c r="O167"/>
  <c r="Q167" s="1"/>
  <c r="S167" s="1"/>
  <c r="U167" s="1"/>
  <c r="O166"/>
  <c r="Q166" s="1"/>
  <c r="S166" s="1"/>
  <c r="U166" s="1"/>
  <c r="M165"/>
  <c r="O165" s="1"/>
  <c r="Q165" s="1"/>
  <c r="S165" s="1"/>
  <c r="U165" s="1"/>
  <c r="O164"/>
  <c r="Q164" s="1"/>
  <c r="S164" s="1"/>
  <c r="U164" s="1"/>
  <c r="O163"/>
  <c r="Q163" s="1"/>
  <c r="S163" s="1"/>
  <c r="U163" s="1"/>
  <c r="S159"/>
  <c r="U159" s="1"/>
  <c r="U140"/>
  <c r="U130"/>
  <c r="U116"/>
  <c r="U100"/>
  <c r="U45" l="1"/>
</calcChain>
</file>

<file path=xl/comments1.xml><?xml version="1.0" encoding="utf-8"?>
<comments xmlns="http://schemas.openxmlformats.org/spreadsheetml/2006/main">
  <authors>
    <author>User</author>
  </authors>
  <commentList>
    <comment ref="B26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49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B24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<sst xmlns="http://schemas.openxmlformats.org/spreadsheetml/2006/main" count="3972" uniqueCount="1416">
  <si>
    <t>TUJUAN</t>
  </si>
  <si>
    <t>SASARAN</t>
  </si>
  <si>
    <t>TAHUN  2016</t>
  </si>
  <si>
    <t>TAHUN  2017</t>
  </si>
  <si>
    <t>TAHUN   2018</t>
  </si>
  <si>
    <t>TAHUN  2019</t>
  </si>
  <si>
    <t>TAHUN 2020</t>
  </si>
  <si>
    <t>TAHUN  2021</t>
  </si>
  <si>
    <t>Target</t>
  </si>
  <si>
    <t>(1)</t>
  </si>
  <si>
    <t>(2)</t>
  </si>
  <si>
    <t>(3)</t>
  </si>
  <si>
    <t>(8)</t>
  </si>
  <si>
    <t>(10)</t>
  </si>
  <si>
    <t>(12)</t>
  </si>
  <si>
    <t>(14)</t>
  </si>
  <si>
    <t>(16)</t>
  </si>
  <si>
    <t>(18)</t>
  </si>
  <si>
    <t>Meningkatkan pemberdayaan dan Promkes di masyarakat</t>
  </si>
  <si>
    <t>- Desa/ Masyarakat</t>
  </si>
  <si>
    <t>- Peningkatan Pemberdayaan Masyarakat Melalui Pendidikan Kesehatan</t>
  </si>
  <si>
    <t>- Peningkatan Pemberdayaan masyarakat melalui pendidikan kesehatan masyarakat komunikasi informasi dan edukasi (KIE) serta upaya kesehatan bebasis masyarakat (UKBM)</t>
  </si>
  <si>
    <t xml:space="preserve">- Dunia Usaha </t>
  </si>
  <si>
    <t>- Dunia Usaha yang Memanfaatkan CSR untuk Program Kesehatan</t>
  </si>
  <si>
    <t>- Puskesmas/ Kecamatan</t>
  </si>
  <si>
    <t>- Peningkatan advokasi kebijakan Pembangunan berwawasan kesehatan</t>
  </si>
  <si>
    <t>6 Desa</t>
  </si>
  <si>
    <t>Meningkatkan cakupan dan kualitas pelayanan gizi keluarga untuk meningkatkan status gizi ibu hamil,ibu menyusui,bayi dan balita</t>
  </si>
  <si>
    <t>Meningkatnya Pelayanan Gizi Masyarakat</t>
  </si>
  <si>
    <t>- Ibu Hamil KEK yang mendapatkan PMT</t>
  </si>
  <si>
    <t>- Ibu Hamil yang mendapat Tablet Tambah Darah (TTD)</t>
  </si>
  <si>
    <t>- Bayi usia s/d 6 bulan yang mendapat ASI Ekslusif</t>
  </si>
  <si>
    <t>- Bayi baru lahir mendapat Inisiasi menyusui dini (IMD)</t>
  </si>
  <si>
    <t>- Balita kurus yang mendapat makanan tambahan</t>
  </si>
  <si>
    <t>- Remaja putri yang mendapat tablet tambah darah (TTD)</t>
  </si>
  <si>
    <t>Memberdayakan Individu, Keluarga dan Masyarakat untuk Hidup Sehat dan Mandiri</t>
  </si>
  <si>
    <t>Meningkatnya Sarana Kesehatan Lingkungan, Kesehatan Kerja dan Kebugaran Masyarakat</t>
  </si>
  <si>
    <t>- Deteksi pencemaran air bersih/minum pada daerah resiko</t>
  </si>
  <si>
    <t>- Peningkatan kualitas lingkungan kerja sehat</t>
  </si>
  <si>
    <t xml:space="preserve">- Pemicuan CLTS </t>
  </si>
  <si>
    <t>45%</t>
  </si>
  <si>
    <t>50%</t>
  </si>
  <si>
    <t>55%</t>
  </si>
  <si>
    <t>60%</t>
  </si>
  <si>
    <t>- Deteksi dini pencemaran makmin</t>
  </si>
  <si>
    <t>13 Desa</t>
  </si>
  <si>
    <t>7 Desa</t>
  </si>
  <si>
    <t>8 Desa</t>
  </si>
  <si>
    <t>3 Desa</t>
  </si>
  <si>
    <t>Mencegah, menurunkan &amp; mengendalikan penyakit menular dan tidak menular  serta peningkatan kesehatan lingkungan</t>
  </si>
  <si>
    <t>- Meningkatnya pelayanan imunisasi</t>
  </si>
  <si>
    <t xml:space="preserve">- Meningkatnya surveilens epidemiologi dan Penanggulangan Wabah </t>
  </si>
  <si>
    <t>- Menurunya angka kesakitan dan  kematian akibat penyakit menular langsung dan Tidak Menular</t>
  </si>
  <si>
    <t xml:space="preserve">- Jumlah desa UCI, Safety injection dan Jasa mutu vaksin, Cakupan perlindungan PD3I  </t>
  </si>
  <si>
    <t xml:space="preserve">- Penanganan AFP </t>
  </si>
  <si>
    <t xml:space="preserve">- Pengendalian penyebaran HIV / AIDS </t>
  </si>
  <si>
    <t>- ART ODHA</t>
  </si>
  <si>
    <t>- Perlindungan penduduk di Daerah Endemik DBD</t>
  </si>
  <si>
    <t>- Penderita Malaria diobati</t>
  </si>
  <si>
    <t>- CDR TB paru</t>
  </si>
  <si>
    <t xml:space="preserve">- RFT Kusta </t>
  </si>
  <si>
    <t xml:space="preserve">- PR Frambusia </t>
  </si>
  <si>
    <t xml:space="preserve">- Kualitas RR </t>
  </si>
  <si>
    <t>- Pengendalian Penyakit Tidak Menular (PTM)</t>
  </si>
  <si>
    <t>- Penanganan dan Penemuan Penderita Gangguan Jiwa</t>
  </si>
  <si>
    <t>Peningkatan Sumber Daya Manusia Kesehatan sesuai Standar</t>
  </si>
  <si>
    <t>Tenaga Kesehatan yang Memeuhi Standar</t>
  </si>
  <si>
    <t>Peningkatan kompetensi Tenaga Kesehatan</t>
  </si>
  <si>
    <t>- Jumlah Tenaga Kesehatan Yang Mengikuti Pendidikan Teknis</t>
  </si>
  <si>
    <t>- Jumlah Tenaga Kesehatan yang Lulus Uji Kopetensi</t>
  </si>
  <si>
    <t>Jumlah Tenaga Kesehatan yang terampil dalam Mengisi DUPAK</t>
  </si>
  <si>
    <t>- Semua Tenaga Fungsional Kesehatan terampil dalam mengisi DUPAK</t>
  </si>
  <si>
    <t>Meningkatkan pelayanan kes. dasar kepada masyarakat</t>
  </si>
  <si>
    <t>- Jumlah puskesmas yang mempunyai kinerja baik</t>
  </si>
  <si>
    <t xml:space="preserve">- Puskesmas yang melaksanakan program pengembangan pilihan dipuskesmas </t>
  </si>
  <si>
    <t xml:space="preserve">- Persentase Puskesmas yang melaksanakan PONED </t>
  </si>
  <si>
    <t>Puskesmas dan Jaringannya yang Memiliki Alat Kesehatan Sesuai Standar</t>
  </si>
  <si>
    <t>Tenaga Kesehatan dan Non Kesehatan (JFU) yang ada di Dinas Kesehatan, Rumah Sakit dan Puskesmas</t>
  </si>
  <si>
    <t xml:space="preserve">Jumlah Nakes dan Non Nakes (JFU) yang mengikuti Pertemuan Anjab dan ABK </t>
  </si>
  <si>
    <t>Tersusunnya Sasaran Kinerja Pegawai (SKP) di Dinkes, Rumah Sakit dan Puskesmas</t>
  </si>
  <si>
    <t>Peningkatan Pelayanan Kesehatan</t>
  </si>
  <si>
    <t>Meningkatnya mutu pelayanan medis dan penunjang medis</t>
  </si>
  <si>
    <t>Meningkatnya Infrastruktur Rumah Sakit</t>
  </si>
  <si>
    <t>Meningkatnya  akses dan mutu pelayanan kes. kpd masyarakat miskin daerah</t>
  </si>
  <si>
    <t>Masyarakat miskin dan tidak mampu</t>
  </si>
  <si>
    <r>
      <t xml:space="preserve">Meningkatnya Sistem Informasi Kesehatan yang </t>
    </r>
    <r>
      <rPr>
        <i/>
        <sz val="8"/>
        <rFont val="Arial"/>
        <family val="2"/>
      </rPr>
      <t>Up to Date</t>
    </r>
  </si>
  <si>
    <t xml:space="preserve">Peningkatan Alat Pengolahan Data </t>
  </si>
  <si>
    <t>- Semua Puskesmas Memiliki sarana Pengolahan Data</t>
  </si>
  <si>
    <t>Meningkatkan Pengembangan Sistem Informasi Kesehatan</t>
  </si>
  <si>
    <t>- Tersedianya Laporan Tahunan, Profil dan LAKIP Dinkes</t>
  </si>
  <si>
    <t>- Tersedianya data Pembiayaan Kesehatan</t>
  </si>
  <si>
    <t>- Tersedianya data sarana dan prasarana Kesehatan</t>
  </si>
  <si>
    <t>- Tercapainya laporan yang tepat Waktu</t>
  </si>
  <si>
    <t>Meningkatnya Keamanan Obat dan Pangan yang Tersedia di Masyarakat</t>
  </si>
  <si>
    <t>Meningkatnya pengawasan pangan dan bahan berbahaya</t>
  </si>
  <si>
    <t>- Persentase tenaga pengawas keamanan pangan   dan bahan berbahaya yang terlatih dan mempunyai sertifikat</t>
  </si>
  <si>
    <t>- Jumlah TTU/TPM yang diinspeksi</t>
  </si>
  <si>
    <t>Pengawasan dan pengendalian makanan dan kesehatan makanan     hasil Produksi rumah tangga</t>
  </si>
  <si>
    <t>- Persentase penemuan pangan yg mengandung  bahan tambahan berbahaya dan tidak memenuhi syarat pelabelan</t>
  </si>
  <si>
    <t>- Jumlah Pengelola Industri rumah tangga yang telah mendapat penyuluhan dan mempunyai sertifikat penyuluhan pangan industri rumah tangga</t>
  </si>
  <si>
    <t>- Jumlah Desa menjadi desa Pangan Aman</t>
  </si>
  <si>
    <t>- Persentase pelaporan dan sistem informasi     pelaporan narkotika dan psikotropika</t>
  </si>
  <si>
    <t>Jumlah Sampel Produk yang Diperiksa</t>
  </si>
  <si>
    <t xml:space="preserve">Meningkatnya Akses dan Mutu Sediaan Farmasi dan Perbekalan Kesehatan </t>
  </si>
  <si>
    <t>Meningkatnya Pelayanan Kefarmasian dan Penggunaan Obat Rasional</t>
  </si>
  <si>
    <t>Persentase ketersediaan obat dan vaksin</t>
  </si>
  <si>
    <t>Persentase puskesmas perawatan yang melaksanakan kefarmasian sesuai dengan standar</t>
  </si>
  <si>
    <t>Persentase pengguaan obat yang rasional</t>
  </si>
  <si>
    <t>Meningkatnya Mutu Pelayanan Medis dan Penunjang Medis</t>
  </si>
  <si>
    <t>Tercapainya Pelayanan Prima Rumah Sakit</t>
  </si>
  <si>
    <t>Pemerataan Fasilitas Pelayanan Kesehatan</t>
  </si>
  <si>
    <t>Fasilitas Pelayanan Kesehatan yang Terjangkau</t>
  </si>
  <si>
    <t>Meningkatnya Jumlah Kunjungan di Pelayanan Kesehatan Dasar</t>
  </si>
  <si>
    <t>Rumah Sakit Pratama, Puskesmas dan Jaringannya yang Memiliki Alat Sesuai Standar</t>
  </si>
  <si>
    <t>Peningkatan Kesehatan Masyarakat</t>
  </si>
  <si>
    <t>Meningkatnya Pelanggan</t>
  </si>
  <si>
    <t>Tercapainya Pelayanan Prima RS</t>
  </si>
  <si>
    <t>Penekanan Angka Kematian Ibu (AKI) dan Angka Kematian Bayi (AKB)</t>
  </si>
  <si>
    <t>Meningkatnya ketersediaan dan keterjangkauan Pelayanan Kesehatan yang Bermutu bagi Ibu dan Bayi</t>
  </si>
  <si>
    <t>- Persentase persalinan di fasilitas pelayanan kesehatan (Pf)</t>
  </si>
  <si>
    <t>Meningkatnya Kualitas Pelayanan Kesehatan Ibu dan Reproduksi</t>
  </si>
  <si>
    <t>- Persentase Puskesmas yang Melaksanakan Kelas Ibu hamil</t>
  </si>
  <si>
    <t>- Persentase Ibu Hamil yang Mendapatkan Pelayanan Antenatal Minimal 4 kali (K4)</t>
  </si>
  <si>
    <t>Meningkatnya akses dan kualitas pelayanan kesehatan bayi, anak dan remaja</t>
  </si>
  <si>
    <t>- Persentase kunjungan neonatal pertama (KN 1)</t>
  </si>
  <si>
    <t>- Persentase Puskesmas yang melaksanakan penjaringan kesehatan untuk peserta didik kelas I</t>
  </si>
  <si>
    <t>- Persentase Puskesmas yang melaksanakan penjaringan kesehatan untuk peserta didik kelas 7 dan 10</t>
  </si>
  <si>
    <t>- Persentase Puskesmas yang menyelenggarakan kegiatan kesehatan remaja</t>
  </si>
  <si>
    <t>Peningkatan Pelayanan Administrasi Kesehatan</t>
  </si>
  <si>
    <t>Tertib Pengelolaan Administrasi Perkantoran</t>
  </si>
  <si>
    <t>Adminitrasi yang Transparan dan Akuntabel</t>
  </si>
  <si>
    <t>Peningkatan Saranan dan Prasarana yang Memadai</t>
  </si>
  <si>
    <t>Pemeliharaan Sarana dan Prasarana Kesehatan</t>
  </si>
  <si>
    <t>Persentase peningkatan pelayanan yang didukung Sarana dan Prasarana Kesehatan yang memadai</t>
  </si>
  <si>
    <t>Peningkatan Disiplin Kinerja Pegawai</t>
  </si>
  <si>
    <t>Disiplin  Kinerja Pegawai</t>
  </si>
  <si>
    <t>Tersedianya Pakian Dinas Harian</t>
  </si>
  <si>
    <t>Meningkatkan Kualitas dan Disiplin SDM</t>
  </si>
  <si>
    <t>Meningkatnya kapabilitas SDM</t>
  </si>
  <si>
    <t>Meningkatnya Mutu Pelayanan Kesehatan</t>
  </si>
  <si>
    <t>Terbentuknya Tata Kelola Institusi Kesehatan Berdasarkan Peraturan Perundangan</t>
  </si>
  <si>
    <t>Peningkatan Kualitas Perencanaan dan Penganggaran Bidang Kesehatan</t>
  </si>
  <si>
    <t>Dokumen Rencana Program dan Anggaran Kesehatan</t>
  </si>
  <si>
    <t>Dokumen Usulan hasil Musrenbang</t>
  </si>
  <si>
    <t>Meningkatnya Infrastruktur RS</t>
  </si>
  <si>
    <t>Meningkatnya Pemanfaatan Sarana Kesehatan</t>
  </si>
  <si>
    <t>INDIKATOR TUJUAN / SASARAN</t>
  </si>
  <si>
    <t>TARGET KINERJA TUJUAN / SASARAN PADA TAHUN KE-</t>
  </si>
  <si>
    <t>TABEL T-C.25.</t>
  </si>
  <si>
    <t>TUJUAN DAN SASARAN JANGKA MENENGAH PELAYANAN PERANGKAT DAERAH</t>
  </si>
  <si>
    <t>- Persentase Desa/ Kelurahan yang Memiliki Kebijakan Berwawasan Lingkungan</t>
  </si>
  <si>
    <t>32 Desa</t>
  </si>
  <si>
    <t>48 Desa</t>
  </si>
  <si>
    <t>19.6%</t>
  </si>
  <si>
    <t>32.9%</t>
  </si>
  <si>
    <t>27.5%</t>
  </si>
  <si>
    <t>16 PKM</t>
  </si>
  <si>
    <t>- Masy. Miskin dan tdk mampu yang mendapatkan jaminan pelayanan kesehatan</t>
  </si>
  <si>
    <t>3 Dokumen</t>
  </si>
  <si>
    <t>40 Orang</t>
  </si>
  <si>
    <t>- Persentase Puskesmas yang melaksanakan pelayanan kefarmasian sesuai dengan standar</t>
  </si>
  <si>
    <t>2 Sampel Produk</t>
  </si>
  <si>
    <t>4 Sampel Produk</t>
  </si>
  <si>
    <t>6 Sampel Produk</t>
  </si>
  <si>
    <t>8 Sampel Produk</t>
  </si>
  <si>
    <t>10 Sampel Produk</t>
  </si>
  <si>
    <t>25 Desa</t>
  </si>
  <si>
    <t>24 Desa</t>
  </si>
  <si>
    <t>405500 Resep</t>
  </si>
  <si>
    <t>455000 Resep</t>
  </si>
  <si>
    <t>180000 Resep</t>
  </si>
  <si>
    <t>185000 Resep</t>
  </si>
  <si>
    <t>200000 Resep</t>
  </si>
  <si>
    <t>210000 Resep</t>
  </si>
  <si>
    <t>1 Dokumen</t>
  </si>
  <si>
    <t>3 gedung dan 8 unit alkes</t>
  </si>
  <si>
    <t>No</t>
  </si>
  <si>
    <t>(4)</t>
  </si>
  <si>
    <t>(5)</t>
  </si>
  <si>
    <t>(6)</t>
  </si>
  <si>
    <t>(7)</t>
  </si>
  <si>
    <t>(9)</t>
  </si>
  <si>
    <t>Meningkatnya Kompetensi Sumber Daya Manusia</t>
  </si>
  <si>
    <t>TUJUAN, SASARAN, STRATEGI DAN KEBIJAKAN</t>
  </si>
  <si>
    <t>V I S I : TERWUJUDNYA MASYARAKAT TANJUNG JABUNG BARAT SEHAT, MAJU DAN MANDIRI</t>
  </si>
  <si>
    <r>
      <rPr>
        <b/>
        <sz val="11"/>
        <color theme="1"/>
        <rFont val="Arial"/>
        <family val="2"/>
      </rPr>
      <t>MISI I</t>
    </r>
    <r>
      <rPr>
        <sz val="11"/>
        <color theme="1"/>
        <rFont val="Arial"/>
        <family val="2"/>
      </rPr>
      <t xml:space="preserve"> :  Mewujudkan keluarga sehat mandiri melalui upaya promosi kesehatan, peningkatan status gizi dan jaminan pemeliharaan kesehatan serta upaya peningkatan sarana sanitasi dasar masyarakat</t>
    </r>
  </si>
  <si>
    <t>Tujuan</t>
  </si>
  <si>
    <t>Sasaran</t>
  </si>
  <si>
    <t>Strategi</t>
  </si>
  <si>
    <t>Kebijakan</t>
  </si>
  <si>
    <t xml:space="preserve">Tujuan 1 : </t>
  </si>
  <si>
    <t>-</t>
  </si>
  <si>
    <t>Desa/ Masyarakat</t>
  </si>
  <si>
    <t>Meningkatkan pemberdayaan masyarakat untuk hidup sehat;</t>
  </si>
  <si>
    <t>Peningkatan promosi kesehatan menjadi prioritas pembangunan kesehatan;</t>
  </si>
  <si>
    <t xml:space="preserve">Dunia Usaha </t>
  </si>
  <si>
    <t>Puskesmas/ Kecamatan</t>
  </si>
  <si>
    <t xml:space="preserve">Tujuan 2 : </t>
  </si>
  <si>
    <t>Peningkatan status gizi masyarakat</t>
  </si>
  <si>
    <t>Pembentukan Pusat Konseling Gizi Kecamatan</t>
  </si>
  <si>
    <t xml:space="preserve">Tujuan 3 : </t>
  </si>
  <si>
    <t>Meningkatnya Penyehatan dan  Pengawasan Kualitas Lingkungan</t>
  </si>
  <si>
    <t>Peningkatan lingkungan sehat</t>
  </si>
  <si>
    <t>Peningkatan lingkungan sehat terutama sanitasi dasar</t>
  </si>
  <si>
    <t xml:space="preserve">Tujuan 4 : </t>
  </si>
  <si>
    <t>Meningkatkan Sapras di pelayanan kes dasar dan peningkatan kualitas SDM Kesehatan</t>
  </si>
  <si>
    <t>Penyediaan Sarpas dan penyebaran tenaga kesehatan yang merata</t>
  </si>
  <si>
    <r>
      <rPr>
        <b/>
        <sz val="11"/>
        <color theme="1"/>
        <rFont val="Arial"/>
        <family val="2"/>
      </rPr>
      <t>MISI II</t>
    </r>
    <r>
      <rPr>
        <sz val="11"/>
        <color theme="1"/>
        <rFont val="Arial"/>
        <family val="2"/>
      </rPr>
      <t xml:space="preserve"> : Mewujudkan upaya perlindungan kesehatan bayi, bumil, anak sekolah dan remaja</t>
    </r>
  </si>
  <si>
    <t>Menurunkan Angka Kematian Ibu dan Bayi</t>
  </si>
  <si>
    <t xml:space="preserve"> Peningkatan Kualitas Pelayanan Ibu Hamil, Ibu Mlahirkan dan ibu nifas</t>
  </si>
  <si>
    <t>Peningkatan kualitas Pelayanan Neonatal, Bayi dan Balita</t>
  </si>
  <si>
    <t>Peningkatn Akses pelayanan Kesehatan Ibu dan anak di fasilitas kesehatan</t>
  </si>
  <si>
    <t>Peningkatan Kualitas dan kuantitas puskemas melaksanakan pelayanan  kesehatan peduli remaja</t>
  </si>
  <si>
    <r>
      <rPr>
        <b/>
        <sz val="11"/>
        <color theme="1"/>
        <rFont val="Arial"/>
        <family val="2"/>
      </rPr>
      <t>MISI III</t>
    </r>
    <r>
      <rPr>
        <sz val="11"/>
        <color theme="1"/>
        <rFont val="Arial"/>
        <family val="2"/>
      </rPr>
      <t xml:space="preserve"> :</t>
    </r>
    <r>
      <rPr>
        <sz val="7"/>
        <color theme="1"/>
        <rFont val="Arial"/>
        <family val="2"/>
      </rPr>
      <t xml:space="preserve">    </t>
    </r>
    <r>
      <rPr>
        <sz val="11"/>
        <color theme="1"/>
        <rFont val="Arial"/>
        <family val="2"/>
      </rPr>
      <t>Mewujudkan pelayanan kesehatan perorangan dan masyarakat yang berkualitas didukung sarana dan prasarana yang optimal</t>
    </r>
  </si>
  <si>
    <t>Meningkatkan pelayanan kesehatan yang merata, terjangkau, bermutu dan berkeadilan</t>
  </si>
  <si>
    <t>Peningkatan akses dan kualitas pelayanan kesehatan sesuai standar</t>
  </si>
  <si>
    <t xml:space="preserve">Mencegah, menurunkan &amp; mengendalikan penyakit menular dan tidak menular </t>
  </si>
  <si>
    <t>Pencegahan dan pengendalian penyakit serta masalah kesehatan lainnya</t>
  </si>
  <si>
    <t>Peningkatan SKD (sistem kewaspadaan dini), pencegahan, pengendalian penyakit dan masalah kesehatan lainnya</t>
  </si>
  <si>
    <t xml:space="preserve">Meningkatnya surveilens epid      dan Penanggung Wabah </t>
  </si>
  <si>
    <t>Menurunya angka kesakitan dan  kematian akibat penyakit menular      langsung</t>
  </si>
  <si>
    <t>Meningkatkan ketersediaan, pemerataan dan keterjangkauan obat dan alat kesehatan</t>
  </si>
  <si>
    <t>Pemenuhan ketersediaan dan pengendalian obat, perbekalan kesehatan dan makanan</t>
  </si>
  <si>
    <t>Meningkatkan Tata kelola Kefarmasian di Sarana Kesehatan</t>
  </si>
  <si>
    <t>Koodinas Pengolaan Kefarmasian Puskesmas dan jaringanya</t>
  </si>
  <si>
    <t>Meningkatkan kualitas Pelayanan kesehatan dasar</t>
  </si>
  <si>
    <t xml:space="preserve">Pemenuhan sarana dan prasarana kesehatan </t>
  </si>
  <si>
    <t>Pengadaan dan Pemeliharaan Sarana dan Prasarana Kesehatan</t>
  </si>
  <si>
    <t>Peningkatan jangkauan pelayanan kesehatan</t>
  </si>
  <si>
    <t>Pembangunan Sarana Pelayanan kesehatan yang lebih memadai</t>
  </si>
  <si>
    <r>
      <rPr>
        <b/>
        <sz val="11"/>
        <color theme="1"/>
        <rFont val="Arial"/>
        <family val="2"/>
      </rPr>
      <t>MISI IV</t>
    </r>
    <r>
      <rPr>
        <sz val="11"/>
        <color theme="1"/>
        <rFont val="Arial"/>
        <family val="2"/>
      </rPr>
      <t xml:space="preserve"> :   Menciptakan tata kelola perencanaan pembangunan kesehatan yang didukung sumber daya kesehatan yang optimal;</t>
    </r>
  </si>
  <si>
    <t>Meningkatkan  pengelolaan data,perencanaan pembangunan serta peningkatan kopetensi dan profesionalisme tenaga kesehatan</t>
  </si>
  <si>
    <t>Meningkatkan pengembangan dan pemberdayaan Sumber Daya Manusia Kesehatan yang merata dan bermutu</t>
  </si>
  <si>
    <t>Penyediaan tenaga kesehatan dan  mendayagunakan tenaga kesehatan yang kompeten sesuai kebutuhan</t>
  </si>
  <si>
    <t>Tujuan  2 :</t>
  </si>
  <si>
    <r>
      <t xml:space="preserve">Meningkatnya Sistem Informasi Kesehatan yang </t>
    </r>
    <r>
      <rPr>
        <i/>
        <sz val="11"/>
        <color theme="1"/>
        <rFont val="Arial"/>
        <family val="2"/>
      </rPr>
      <t>Up to Date</t>
    </r>
  </si>
  <si>
    <t>Meningkatkan Kerjasama lintas program dan lintas sektoral</t>
  </si>
  <si>
    <t>Pengaturan sistem informasi kesehatan yang komprehensif dan pengembangan jejaring</t>
  </si>
  <si>
    <t>Meningkatkan kemampuan SDm Pengelola informasi di tigkat puskesmas</t>
  </si>
  <si>
    <t>Tujuan  4 :</t>
  </si>
  <si>
    <t>Penguatan manajemen kesehatan</t>
  </si>
  <si>
    <t>Penyusunan Perencanaan Kesehatan yang sesuai dengan peraturan dengan sistem kebutuhan yang mendasar</t>
  </si>
  <si>
    <t>Tabel T-C.26.</t>
  </si>
  <si>
    <t>INDIKATOR SASARAN</t>
  </si>
  <si>
    <t>KODE</t>
  </si>
  <si>
    <t>PROGRAM DAN KEGIATAN</t>
  </si>
  <si>
    <t>INDIKATOR KINERJA PROGRAM (OUT COME) DAN KEGIATAN (OUT PUT)</t>
  </si>
  <si>
    <t xml:space="preserve">DATA CAPAIAN PADA TAHUN AWAL PERENCANAAN </t>
  </si>
  <si>
    <t>TARGET KINERJA PROGRAM DAN KERANGKA PENDANAAN</t>
  </si>
  <si>
    <t>KONDISI KINERJA AKHIR PERIODE RPJMD (2021)</t>
  </si>
  <si>
    <t>Rp</t>
  </si>
  <si>
    <t>(11)</t>
  </si>
  <si>
    <t>(13)</t>
  </si>
  <si>
    <t>(15)</t>
  </si>
  <si>
    <t>(17)</t>
  </si>
  <si>
    <t>(19)</t>
  </si>
  <si>
    <t>(20)</t>
  </si>
  <si>
    <t>(21)</t>
  </si>
  <si>
    <t>5.2.19</t>
  </si>
  <si>
    <t>Program Promosi Kesehatan dan Pemberdayaan Masyarakat</t>
  </si>
  <si>
    <t>Indikator Kinerja Program (Out Come)</t>
  </si>
  <si>
    <t>- Persentase Desa/ Kelurahan yang Memiliki Kebijakan</t>
  </si>
  <si>
    <t>- Jumlah Kebijakan Publik yang Berwawasan Kesehatan</t>
  </si>
  <si>
    <t xml:space="preserve">4 Dokumen </t>
  </si>
  <si>
    <t>2 Dokumen</t>
  </si>
  <si>
    <t>14 Dokumen</t>
  </si>
  <si>
    <t>- Persentase Jumlah Desa/ Kelurahan Siaga Aktif</t>
  </si>
  <si>
    <t>Kegiatan :</t>
  </si>
  <si>
    <t>1. Pendataan dan Penyuluhan Rumah Tangga ber PHBS</t>
  </si>
  <si>
    <t>- Presentase Rumah Tangga yg berPHBS</t>
  </si>
  <si>
    <t>2. Pengembangan media promosi dan Kampanye gerakan hidup bersih dan sehat</t>
  </si>
  <si>
    <t xml:space="preserve">- Melaksanakan Kampanye kesehatan melalui media promkes, elektronik, out door, indoor,  penyuluhan </t>
  </si>
  <si>
    <t>3. Lomba Desa Ber Perilaku Hidup bersih dan sehat</t>
  </si>
  <si>
    <t>- Jumlah Desa yang ber PHBS</t>
  </si>
  <si>
    <t>20 Desa</t>
  </si>
  <si>
    <t>5 Desa</t>
  </si>
  <si>
    <t>10 Desa</t>
  </si>
  <si>
    <t>15 Desa</t>
  </si>
  <si>
    <t>4. Peningkatan kegiatan promkes di sekolah</t>
  </si>
  <si>
    <t>- Sekolah yang mempromosikan Kesehatan di sekolah</t>
  </si>
  <si>
    <t>10 Sekolah</t>
  </si>
  <si>
    <t>20 Sekolah</t>
  </si>
  <si>
    <t>30 Sekolah</t>
  </si>
  <si>
    <t>40 Sekolah</t>
  </si>
  <si>
    <t>50 Sekolah</t>
  </si>
  <si>
    <t>5. Pengembangan Desa Siaga Aktif (UKBM)</t>
  </si>
  <si>
    <t>- Jumlah Desa yang menjadi Desa Siaga Aktif</t>
  </si>
  <si>
    <t>30 Desa</t>
  </si>
  <si>
    <t>40 Desa</t>
  </si>
  <si>
    <t>50 Desa</t>
  </si>
  <si>
    <t>6. Penguatan Poskestren (UKBM)</t>
  </si>
  <si>
    <t xml:space="preserve">- Pesantren yg memiliki Poskestren </t>
  </si>
  <si>
    <t>7. Pengembangan Posyandu (UKBM)</t>
  </si>
  <si>
    <t>- Peningkatan strata Posyandu</t>
  </si>
  <si>
    <t>5 Posyandu</t>
  </si>
  <si>
    <t>10 Posyandu</t>
  </si>
  <si>
    <t>15 Posyandu</t>
  </si>
  <si>
    <t>20 Posyandu</t>
  </si>
  <si>
    <t>25 Posyandu</t>
  </si>
  <si>
    <t>8. Peningkatan Pengetahuan Kader PHBS</t>
  </si>
  <si>
    <t xml:space="preserve"> - Tersedianya tenaga kader Kesling, Gizi, PTM, Promkes yang Dilatih</t>
  </si>
  <si>
    <t>90 Orang</t>
  </si>
  <si>
    <t>180 Orang</t>
  </si>
  <si>
    <t xml:space="preserve">9. Peningkatan Pengetahuan Kader UKBM </t>
  </si>
  <si>
    <t>- Tersedianya Kader Poskesdes, Posyandu, Poskestren yang Dilatih</t>
  </si>
  <si>
    <t>0</t>
  </si>
  <si>
    <t>30 Orang</t>
  </si>
  <si>
    <t>60 Orang</t>
  </si>
  <si>
    <t>120 Orang</t>
  </si>
  <si>
    <t>150 Orang</t>
  </si>
  <si>
    <t>210 Orang</t>
  </si>
  <si>
    <t>10. Membentuk jejaring advokasi (forum Kerjasama) dengan melibatkan kelompok kelompok dalam masyarakat</t>
  </si>
  <si>
    <t>- Kerjasama dengan TOGA (Tokoh Agama), TOMA (Tokoh Masy.), Organisasi Kemasyarakatan dan Lintas Sektor Terkait untuk membuat Kebijakan Berwawasan Kesehatan</t>
  </si>
  <si>
    <t>1</t>
  </si>
  <si>
    <t>2</t>
  </si>
  <si>
    <t>3</t>
  </si>
  <si>
    <t>4</t>
  </si>
  <si>
    <t>5</t>
  </si>
  <si>
    <t>11. P2WKSS/ Kampanye Gerakan Hidup Bersih dan Sehat</t>
  </si>
  <si>
    <t>- Terlaksananya Kampanye Gerakan Hidup Bersih dan Sehat</t>
  </si>
  <si>
    <t>2 Desa</t>
  </si>
  <si>
    <t>12 Desa</t>
  </si>
  <si>
    <t>5.2.20</t>
  </si>
  <si>
    <t>Program Perbaikan Gizi Masyarakat</t>
  </si>
  <si>
    <t>Prevalensi Kekurangan Gizi pada Anak Balita</t>
  </si>
  <si>
    <t>16.5%</t>
  </si>
  <si>
    <t>Prevalensi Stunting pada Baduta</t>
  </si>
  <si>
    <t>1. Penanggulangan KEK dan Anemia Gizi Ibu Hamil &amp; Ibu Nifas</t>
  </si>
  <si>
    <t>1000 Ibu Hamil Kurang Energi Kronik (KEK) Mendapatkan PMT</t>
  </si>
  <si>
    <t>2. Monitoring, Evaluasi dan Pelaporan Keluarga Sadar Gizi</t>
  </si>
  <si>
    <t>16 Puskesmas terintegrasi lintas program dalam rangka intervensi pemberian TTD terhadap Ibu Hamil</t>
  </si>
  <si>
    <t>93.3</t>
  </si>
  <si>
    <t xml:space="preserve">3. Program Gizi Bayi &amp; Balita (Penguatan PMBA, ASI Ekslusif dan MP-ASI ) </t>
  </si>
  <si>
    <t>16 orang Petugas Gizi Puskesmas Terlatih</t>
  </si>
  <si>
    <t>4. Peningkatan Penggunaan ASI di Masyarakat (Orientasi Implementasi IMD bagi Petugas Gizi dan KIA Puskesmas)</t>
  </si>
  <si>
    <t>32 Orang Petugas Gizi KIA Puskesmas Terlatih</t>
  </si>
  <si>
    <t>5. Pemberian Makanan Tambahan dan Vitamin</t>
  </si>
  <si>
    <t>650 Balita Kurus Mendapat Tambahan</t>
  </si>
  <si>
    <t>6. Sosialisasi  Pedoman Gizi Seimbang bagi Remaja</t>
  </si>
  <si>
    <t>20% Sekolah (SMP sederajat dan SMA sederajat) serta LS/LP Tersosialisasi tentang Pemberian TTD terhadap Remaja Putri dan Pedoman Gizi Seimbang di Sekolah</t>
  </si>
  <si>
    <t>7. Penanggulangan KEP, Anemia Gizi Besi, GAKY, Kurang Vitamin A dan Kekurangan Zat Gizi mikrolainnya</t>
  </si>
  <si>
    <t>Penanggulangan &amp; Tatalaksana Kasus Kurang Gizi di 16 puskesmas</t>
  </si>
  <si>
    <t>8. Pemberdayaan Masyarakat untuk Pencapaian Keluarga Sadar Gizi</t>
  </si>
  <si>
    <t>Terbentuknya Pusat Gizi Kecamatan</t>
  </si>
  <si>
    <t>9. Program Gizi Lansia</t>
  </si>
  <si>
    <t>Sosialisasi Program Gizi Lansia di 16 Puskesmas</t>
  </si>
  <si>
    <t xml:space="preserve">    </t>
  </si>
  <si>
    <t>5.2.21</t>
  </si>
  <si>
    <t>Program Pengembangan Lingkungan Sehat</t>
  </si>
  <si>
    <t>Persentase rumah tangga dengan jamban sehat (bersanitasi baik)</t>
  </si>
  <si>
    <t xml:space="preserve">  </t>
  </si>
  <si>
    <t>1. Pengkajian dan pengembangan Lingkungan Sehat</t>
  </si>
  <si>
    <t>- Persentase Fasilitas Kesehatan yang Memiliki Dokumen Pengkajian Lingkungan Sehat</t>
  </si>
  <si>
    <t>25%</t>
  </si>
  <si>
    <t>35%</t>
  </si>
  <si>
    <t>40%</t>
  </si>
  <si>
    <t>2. Sosialisasi Kebijakan  lingkungan Sehat</t>
  </si>
  <si>
    <t>- Jumlah yang Mendapat Sosialisasi Kebijakan Lingkungan Sehat</t>
  </si>
  <si>
    <t>-  Peningkatan Institusi melaksanakan kesehatan olah raga</t>
  </si>
  <si>
    <t>3. Penyelenggaraan Lingkungan Sehat</t>
  </si>
  <si>
    <t>- Deteksi Dini Resiko Pencemaran Sumber Air Bersih ( SAB )</t>
  </si>
  <si>
    <t>71 Desa</t>
  </si>
  <si>
    <t>4. Peningkatan Kapasitas Laboratorium Makanan/ Minuman</t>
  </si>
  <si>
    <t xml:space="preserve">- Tersedianya Peralatan Pemeriksaan Makanan/ Minuman </t>
  </si>
  <si>
    <t>65%</t>
  </si>
  <si>
    <t>68%</t>
  </si>
  <si>
    <t>70%</t>
  </si>
  <si>
    <t>73%</t>
  </si>
  <si>
    <t>75%</t>
  </si>
  <si>
    <t>5. Pengembangan Kesehatan Olah Raga Untuk Kebugaran Anak SD/ Jamaah Haji</t>
  </si>
  <si>
    <t>- Persentase Puskesmas Yang Melaksanakan Kesehatan Olah Raga Bagi Anak SD/Jamaah Haji</t>
  </si>
  <si>
    <t>10 %</t>
  </si>
  <si>
    <t>12,5 %</t>
  </si>
  <si>
    <t>31,2 %</t>
  </si>
  <si>
    <t>43,7 %</t>
  </si>
  <si>
    <t>62,5 %</t>
  </si>
  <si>
    <t>75 %</t>
  </si>
  <si>
    <t>6. Pembinaan Pos UKK/Tempat Kerja Melaksanakan GP2SP (Gerakan Pekerja Perempuan Sehat Produktif)</t>
  </si>
  <si>
    <t>- Jumlah Pos UKK/Tempat Kerja Melaksanakan GP2SP di Wilayah Puskesmas</t>
  </si>
  <si>
    <t>5.2.22</t>
  </si>
  <si>
    <t>Program Pencegahan dan Penanggulangan Penyakit Menular dan Tidak Menular</t>
  </si>
  <si>
    <t>Persentase Pelayanan Imunisasi Dasar Lengkap</t>
  </si>
  <si>
    <t>Persentase Desa UCI</t>
  </si>
  <si>
    <r>
      <t>Penemuan Pasien Baru TB BTA Positif (</t>
    </r>
    <r>
      <rPr>
        <i/>
        <sz val="8"/>
        <rFont val="Arial"/>
        <family val="2"/>
      </rPr>
      <t>Case Detection Rate</t>
    </r>
    <r>
      <rPr>
        <sz val="8"/>
        <rFont val="Arial"/>
        <family val="2"/>
      </rPr>
      <t xml:space="preserve">/ CDR) </t>
    </r>
  </si>
  <si>
    <r>
      <t>Angka keberhasilan pengobatan TB Paru BTA positif (</t>
    </r>
    <r>
      <rPr>
        <i/>
        <sz val="8"/>
        <rFont val="Arial"/>
        <family val="2"/>
      </rPr>
      <t>Succsess Rate</t>
    </r>
    <r>
      <rPr>
        <sz val="8"/>
        <rFont val="Arial"/>
        <family val="2"/>
      </rPr>
      <t>/ SR)</t>
    </r>
  </si>
  <si>
    <t>Persentase angka kasus HIV yang diobati</t>
  </si>
  <si>
    <t>Prevalensi Tekanan Darah Tinggi (Persen)</t>
  </si>
  <si>
    <r>
      <rPr>
        <i/>
        <sz val="8"/>
        <rFont val="Arial"/>
        <family val="2"/>
      </rPr>
      <t>Incidence Rate</t>
    </r>
    <r>
      <rPr>
        <sz val="8"/>
        <rFont val="Arial"/>
        <family val="2"/>
      </rPr>
      <t xml:space="preserve"> (IR) DBD per 100.000 penduduk</t>
    </r>
  </si>
  <si>
    <t>44,7 per 100.000 penduduk</t>
  </si>
  <si>
    <t>&lt; 49 per 100.000 penduduk</t>
  </si>
  <si>
    <r>
      <rPr>
        <i/>
        <sz val="8"/>
        <rFont val="Arial"/>
        <family val="2"/>
      </rPr>
      <t>Annual Parasite Incidence</t>
    </r>
    <r>
      <rPr>
        <sz val="8"/>
        <rFont val="Arial"/>
        <family val="2"/>
      </rPr>
      <t xml:space="preserve"> (API) Malaria per 1000 penduduk</t>
    </r>
  </si>
  <si>
    <t>&lt; 1 per 1.000 penduduk</t>
  </si>
  <si>
    <t xml:space="preserve">1. Peningkatan Imunisasi </t>
  </si>
  <si>
    <t>- Tercapainya UCI seluruh desa</t>
  </si>
  <si>
    <t>100 %</t>
  </si>
  <si>
    <t>2. Pelayanan Kesehatan Akibat Lumpuh Layuh  Anak &lt; 14 th</t>
  </si>
  <si>
    <t>- Penemuan penderita AFP &lt; 14 hari</t>
  </si>
  <si>
    <t xml:space="preserve">3. Peningkatan surveilens epid dan Penanggung Wabah </t>
  </si>
  <si>
    <t>- Deteksi dini penyakit potensil wabah</t>
  </si>
  <si>
    <t xml:space="preserve">4. Pemusnahan / karantina Penyakit Menular tertentu </t>
  </si>
  <si>
    <t>- Pengamanan kesehatan kelompok resiko HIV/AIDS</t>
  </si>
  <si>
    <t>5. Penyemprotan pemberantasan sarang Nyamuk</t>
  </si>
  <si>
    <t>- Antisipasi KLB DBD</t>
  </si>
  <si>
    <t>- Pengubatan radikal penderita malaria</t>
  </si>
  <si>
    <t>6. Pencegahan Penularan Peny.Endemik</t>
  </si>
  <si>
    <t>- Penderita kusta RFT</t>
  </si>
  <si>
    <t>- Penemuan penderita TB paru BTA positif</t>
  </si>
  <si>
    <t>- Pembentukan dan penguatan kader Pemberantasan Penyakit Menular</t>
  </si>
  <si>
    <t xml:space="preserve">7. Peningkatan KIE Pencegahan  Penularan penyakit </t>
  </si>
  <si>
    <t>- Penanggulangan wabah/krisis dalam waktu</t>
  </si>
  <si>
    <t>8. Penatapan Kegiatan PTM ( CERDIK)</t>
  </si>
  <si>
    <t>- Terlaksananya Kegiatan CERDIK dan Terlaksananya Kegiatan PTM di Puskesmas</t>
  </si>
  <si>
    <t>100%</t>
  </si>
  <si>
    <t>- Pelaksanaan Kebijakan KTR</t>
  </si>
  <si>
    <t>52%</t>
  </si>
  <si>
    <t>53%</t>
  </si>
  <si>
    <t>54%</t>
  </si>
  <si>
    <t>- Terlaksananya Kegiatan Posbindu di Puskesmas</t>
  </si>
  <si>
    <t>78%</t>
  </si>
  <si>
    <t>88%</t>
  </si>
  <si>
    <t>90%</t>
  </si>
  <si>
    <t>95%</t>
  </si>
  <si>
    <t>- Terlaksananya Deteksi Dini Kanker Serviks dengan IVA Test di Puskesmas</t>
  </si>
  <si>
    <t>30%</t>
  </si>
  <si>
    <t>9.Penjaringan Penderita Gangguan Jiwa</t>
  </si>
  <si>
    <t>- Terkoordinir nya Gangguan Jiwa di Wilayah Kab. Tanjab Barat</t>
  </si>
  <si>
    <t>10.Penatalaksanaan Kesehatan Jiwa Bagi Petugas Puskesmas</t>
  </si>
  <si>
    <t>- Terlatihnya Petugas Puskesmas di Program Kesehatan Jiwa</t>
  </si>
  <si>
    <t>11. Pelayanan Bagi Balita dan Anak Sekolah</t>
  </si>
  <si>
    <t>- Cakupan Pemberian Antigen Pada Anak Sekolah</t>
  </si>
  <si>
    <t>12. Pelayanan Kesehatan Matra</t>
  </si>
  <si>
    <t xml:space="preserve">- Terlaksananya Penangulangan Faktor resiko dan Pelayanan Kesehatan Pada Matra </t>
  </si>
  <si>
    <t>13. Pengawasan dan Pemantauan Kualitas Vaksin</t>
  </si>
  <si>
    <t>- Terdistribusikannya Vaksin dalam Kualitas Baik</t>
  </si>
  <si>
    <t>5.2.23</t>
  </si>
  <si>
    <t>Program Standarisasi Pelayanan Kesehatan</t>
  </si>
  <si>
    <t>Persentase Kecamatan yang mempunyai Puskesmas Terakreditasi</t>
  </si>
  <si>
    <t>RSUD Kabupaten yang Terakreditasi</t>
  </si>
  <si>
    <t>1 RS</t>
  </si>
  <si>
    <t>Jumlah Puskesmas yang minimal memliki 9 jenis tenaga kesehatan</t>
  </si>
  <si>
    <t>5 Puskesmas</t>
  </si>
  <si>
    <t>6 Puskesmas</t>
  </si>
  <si>
    <t>8 Puskesmas</t>
  </si>
  <si>
    <t>10 Puskesmas</t>
  </si>
  <si>
    <t>12 Puskesmas</t>
  </si>
  <si>
    <t>14 Puskesmas</t>
  </si>
  <si>
    <t>16 Puskesmas</t>
  </si>
  <si>
    <t>Tersedianya sistem informasi manajemen rumah sakit (SIM RS base)</t>
  </si>
  <si>
    <t>Peningkatan Layanan Dokter Spesialis (orang)</t>
  </si>
  <si>
    <t>1. Peningkatan Sumberdaya Aparatur</t>
  </si>
  <si>
    <t>Rasio Dokter Umum</t>
  </si>
  <si>
    <t>17,04</t>
  </si>
  <si>
    <t>6:100000</t>
  </si>
  <si>
    <t>7:100000</t>
  </si>
  <si>
    <t>25:100000</t>
  </si>
  <si>
    <t>Rasio Dokter Spesialis</t>
  </si>
  <si>
    <t>1:100000</t>
  </si>
  <si>
    <t>2:100000</t>
  </si>
  <si>
    <t>Rasio Dokter Gigi</t>
  </si>
  <si>
    <t>4,41</t>
  </si>
  <si>
    <t>3:100000</t>
  </si>
  <si>
    <t>9:100000</t>
  </si>
  <si>
    <t>Rasio Bidan</t>
  </si>
  <si>
    <t>74,85</t>
  </si>
  <si>
    <t>20:100000</t>
  </si>
  <si>
    <t>15:100000</t>
  </si>
  <si>
    <t>95:100000</t>
  </si>
  <si>
    <t>Rasio Perawat</t>
  </si>
  <si>
    <t>67,54</t>
  </si>
  <si>
    <t>10:100000</t>
  </si>
  <si>
    <t>Rasio Kesmas</t>
  </si>
  <si>
    <t>12,94</t>
  </si>
  <si>
    <t>12:100000</t>
  </si>
  <si>
    <t>Rasio Apoteker</t>
  </si>
  <si>
    <t>11,04</t>
  </si>
  <si>
    <t>Rasio Gizi</t>
  </si>
  <si>
    <t>5,05</t>
  </si>
  <si>
    <t>Rasio Kesling</t>
  </si>
  <si>
    <t>Rasio Analis</t>
  </si>
  <si>
    <t>Rasio Perawat gigi</t>
  </si>
  <si>
    <t>Rasio Kefarmasian</t>
  </si>
  <si>
    <t>2. Pendidikan dan pelatihan Formal</t>
  </si>
  <si>
    <t xml:space="preserve">- Peningkatan pengetahuan tenaga kesehatan </t>
  </si>
  <si>
    <t>40 Org</t>
  </si>
  <si>
    <t>3. Sosialisasi dan Uji Kompetensi tenaga kesehatan</t>
  </si>
  <si>
    <t>- Seluruh tenaga kesehatan mempunyai STR</t>
  </si>
  <si>
    <t>6. Penyusunan dan Pemutakhiran data SDM Kesehatan</t>
  </si>
  <si>
    <t>- Tersedianya data SDM Kesehatan</t>
  </si>
  <si>
    <t>7. Peningkatan Pelaanan Kesehatan Program PIDI</t>
  </si>
  <si>
    <t>- Pemenuhan Tenaga Dokter RS dan PKM</t>
  </si>
  <si>
    <t>8.  Penilaian tenaga kesehatan teladan dan     puskesmas berprestasi</t>
  </si>
  <si>
    <t>- Terpilihnya tenaga kesehatan teladan dan puskesmas berprestasi</t>
  </si>
  <si>
    <t xml:space="preserve">9. Pelatihan Pengisian DUPAK </t>
  </si>
  <si>
    <t>Meningkatnya pengetahuan Tenaga fungsional kesehatan dalam mengisi DUPAK</t>
  </si>
  <si>
    <t>70 %</t>
  </si>
  <si>
    <t>10. Penilaian kinerja puskesmas</t>
  </si>
  <si>
    <t xml:space="preserve">- Pemanfaatan puskesmas oleh masyarakat </t>
  </si>
  <si>
    <t>11. Pembinaan &amp; bimbingan teknis pelayanan kesehatan dasar</t>
  </si>
  <si>
    <t>- Peningkatan pelayanan kesehatan dasar di Puskesmas</t>
  </si>
  <si>
    <t>- Terpenuhinya pelaksanaan Pelayanan Pertolongan Pertama Pada Kecelakaan</t>
  </si>
  <si>
    <t>- Peningkatan Pelayanan Kesehatan Indra di Puskesmas</t>
  </si>
  <si>
    <t xml:space="preserve">   </t>
  </si>
  <si>
    <t>12. Meningkatkan upaya pembinaan kes. Tradisional</t>
  </si>
  <si>
    <t>- puskesmas melaksanakan pembinaan pengobatan tradisional sesuai dengan standar.</t>
  </si>
  <si>
    <t>13. Peningkatan pelaksanaan PONED di puskesmas</t>
  </si>
  <si>
    <t>- puskesmas rawat  inap mampu menyelenggarakan PONED sesuai dengan standar mutu</t>
  </si>
  <si>
    <t>14. Evaluasi Program dan Anggaran Kesehatan</t>
  </si>
  <si>
    <t>Evaluasi Kinerja Program dan Anggaran untuk Peningkatan Kinerja Kesehatan</t>
  </si>
  <si>
    <t>15. Pelayanan kesehatan masyarakat DTPK (Daerah Terpencil Perbatasan dan Kepulauan)</t>
  </si>
  <si>
    <t xml:space="preserve">- Terpeliharanya kesehatan masyarakat </t>
  </si>
  <si>
    <t>16. Penatalaksanaan dan Pemerataan Alat Kesehatan Sesuai Standar</t>
  </si>
  <si>
    <t>- Tersedianya Data Alat Kesehatan sesuai Standar Kesehatan</t>
  </si>
  <si>
    <t>4 PKM</t>
  </si>
  <si>
    <t>17. Penyusunan Standarisasi Pelayanan Kesehatan</t>
  </si>
  <si>
    <t>- Terakreditasinya seluruh Puskesmas sekabupaten Tanjung Jabung Barat sesuai dengan standar</t>
  </si>
  <si>
    <t>3 PKM</t>
  </si>
  <si>
    <t>5 PKM</t>
  </si>
  <si>
    <t>-  Terlakasananya Pembinaan FKTP di setiap Kecamatan</t>
  </si>
  <si>
    <t>FKTP</t>
  </si>
  <si>
    <t>2 PKM</t>
  </si>
  <si>
    <t>80%</t>
  </si>
  <si>
    <t>85%</t>
  </si>
  <si>
    <t>- Bimbingan Paska Terakreditasi</t>
  </si>
  <si>
    <t>- Tersedianya media informasi dan SOP  di setiap Puskesmas terkait Akreditasi</t>
  </si>
  <si>
    <t>18. Pertemuan Analisa Jabatan dan Analisa Beban Tenaga Kesehatan dan Non Kesehatan (JFU)</t>
  </si>
  <si>
    <t>- Terpenuhinya tenaga kesehatan dan non kesehatan (JFU) sesuai dengan Analisis Jabatan dan Analisis Beban Kerja di Dinkes, RS dan Puskesmas</t>
  </si>
  <si>
    <t>Dinkes, RS dan 16 PKM</t>
  </si>
  <si>
    <t>- Pemerataan Penempatan Tenaga Kesehatan dan Non Kesehatan (JFU) di Dinkes, RS dan Puskesmas</t>
  </si>
  <si>
    <t>19. Pengelolaan Sistem Informasi Manajemen Rumah Sakit terintegrasi ( SIM RS Base )</t>
  </si>
  <si>
    <t>Sistem informasi manajemen rumah sakit (SIM RS base) yang akurat</t>
  </si>
  <si>
    <t>20. Pengelolaan Perencanaan dan Kegiatan RS</t>
  </si>
  <si>
    <t>Terpantau indikator mutu Pelayanan Kesehatan</t>
  </si>
  <si>
    <t>21. Evaluasi Program dan Kegiatan Rumah Sakit</t>
  </si>
  <si>
    <t>12 Bln</t>
  </si>
  <si>
    <t>22. Pelaksanaan  Akreditasi Rumah Sakit</t>
  </si>
  <si>
    <t>Pelayanan Rumah Sakit sesuai dengan strandar</t>
  </si>
  <si>
    <t xml:space="preserve">23. Peningkatan Layanan Dokter Spesialis </t>
  </si>
  <si>
    <t>Terpenuhinya layanan dokter spesialis rumah sakit (orang)</t>
  </si>
  <si>
    <t>5.2.24</t>
  </si>
  <si>
    <t>- Masy. Miskin dan tdk mampu yang merupakan  penduduk Tanjab Barat</t>
  </si>
  <si>
    <t>Persentase Masyarakat Miskin Mendapat Pelayanan di Fasilitas Kesehatan</t>
  </si>
  <si>
    <t>- Tidak memiliki atau menjadi peserta Jaminan Kesehatan Lainnya</t>
  </si>
  <si>
    <t>1. Pelayanan pasien Jamkesda Kabupaten Tanjab Barat</t>
  </si>
  <si>
    <t>- Terpenuhinya pelayanan kes.masy. Miskin dan Tidak Mampu</t>
  </si>
  <si>
    <t>2. Pertemuan Lintas Sektor Jaminan Kesehatan Daerah (Jamkesda)</t>
  </si>
  <si>
    <t>- Terlaksananya Pertemuan Lintas Sektor Terkait</t>
  </si>
  <si>
    <t>3. Monitoring Evaluasi Jaminan Kesehatan Daerah (Jamkesda)</t>
  </si>
  <si>
    <t>- Terlaksananya Kegiatan Mone di Setiap Puskesmas</t>
  </si>
  <si>
    <t>4. Edukasi Jaminan Kesehatan Nasional (JKN) ke Petugas dan Masyarakat</t>
  </si>
  <si>
    <t>- Terlaksananya Kegiatan Edukasi Terhadap Petugas Kesehatan dan Masyarakat</t>
  </si>
  <si>
    <t>16 Dokumen</t>
  </si>
  <si>
    <t>Program Pengembangan Data/ Informasi</t>
  </si>
  <si>
    <r>
      <t xml:space="preserve">Ketersediaan data/ informasi kesehatan yang valid dan </t>
    </r>
    <r>
      <rPr>
        <i/>
        <sz val="9"/>
        <rFont val="Arial"/>
        <family val="2"/>
      </rPr>
      <t>up to date</t>
    </r>
  </si>
  <si>
    <t>1. Pembangunan sarana kompterisasi Puskesmas</t>
  </si>
  <si>
    <t>- Tersedianya Alat Pengolahan Data Puskesmas</t>
  </si>
  <si>
    <t>2. Pembangunan dan Pemutakhiran data Dasar Pelayanan Kesehatan</t>
  </si>
  <si>
    <t>- Tersusunya profil, laporan tahunan dan LAKIP Dinkes yang akuntable</t>
  </si>
  <si>
    <t>3 Doc</t>
  </si>
  <si>
    <t>3. Evaluasi Pengembangan Standar Pelayanan Kesehatan</t>
  </si>
  <si>
    <t>- Peningkatan Sumber Pembiayaan Kesehatan</t>
  </si>
  <si>
    <t>4 Sumber Dana APBD I, APBD II, APBN, TP</t>
  </si>
  <si>
    <t>4. Survey Pendataan sarana dan Prasarana</t>
  </si>
  <si>
    <t>- Data Sarana dan Prasarana Kesehatan yang Akurat</t>
  </si>
  <si>
    <t>5. Pelatihan Tenaga Pengelola SIK Online Puskesmas</t>
  </si>
  <si>
    <t>- Tersedianya SDM Pengelola SIK Online</t>
  </si>
  <si>
    <t>5.2.31</t>
  </si>
  <si>
    <t>Program Pengawasan Obat dan Makanan</t>
  </si>
  <si>
    <t>Pengawasan sarana penyedia obat dan makanan</t>
  </si>
  <si>
    <t>1. pelatihan tenaga pengawas/ penyuluh keamanan pangan dan bahan berbahaya</t>
  </si>
  <si>
    <t>tenaga pengawas keamanan pangan dan bahan  berbahaya terlatih dan mempunyai sertifikat</t>
  </si>
  <si>
    <t xml:space="preserve">2. Inspeksi TTU/TPM pengawasan produk makanan/minuman Insp kantin sekolah </t>
  </si>
  <si>
    <t xml:space="preserve">Pembinaan dan Pengawasan TTU / TPM   termasuk produk dan tempat penyajian </t>
  </si>
  <si>
    <t>56 TTU/TPM</t>
  </si>
  <si>
    <t>3. Swiping terhadap sarana distribusi  pangan setiap bulan dan menjelang hari Raya agama</t>
  </si>
  <si>
    <t xml:space="preserve">Menurunnya angka kesakitan akibat makanan </t>
  </si>
  <si>
    <t>4. Penyuluhan terhadap pengelola Industri rumah tangga tentang cara produksi pangan yang baik dan sehat</t>
  </si>
  <si>
    <t>semua Industri rumah tangga mengetahui  tata cara produksi  pangan yang baik dan sehat</t>
  </si>
  <si>
    <t>5. Pemeriksaan dan pembinaan pada sarana Produksi pangan Industri rumah tangga setiap Bulan</t>
  </si>
  <si>
    <t>Terbinanya produksi industri  rumah tangga</t>
  </si>
  <si>
    <t>65 %</t>
  </si>
  <si>
    <t>- Persentase Puskesmas yang melaksanakan pemerintah melaksanakan pelayanan kefarmasian sesuai dengan standar</t>
  </si>
  <si>
    <t>6. Pembentukan kader Desa Pangan Aman Pemberian informai tentang keamanan</t>
  </si>
  <si>
    <t>Kabupaten Tanjung Jabung Barat aman Pangan</t>
  </si>
  <si>
    <t>0 Desa</t>
  </si>
  <si>
    <t>7. Pembinaan Instalasi Farmasi Rumah sakit</t>
  </si>
  <si>
    <t>Instalasi Farmasi rumah sakit melaksanakan pelayanan kefarmasian sesuai dgn standart</t>
  </si>
  <si>
    <t>8. Operasional instalasi farmasi Kab. Tanjab Barat</t>
  </si>
  <si>
    <t>Peningkatan pelayanan kefarmasian di kabupaten</t>
  </si>
  <si>
    <t>9. Pengawasan/ Pengendalian Perbekalan Kesehatan Rumah Tangga (PKRT)</t>
  </si>
  <si>
    <t>Meningkatkan Kesehatan Masyarakat terhadap Penggunaan Perbekalan Kesehatan Rumah Tangga</t>
  </si>
  <si>
    <t>5.2.15</t>
  </si>
  <si>
    <t>Program Obat dan Perbekalan Kesehatan</t>
  </si>
  <si>
    <t>Persentase ketersediaan obat dan vaksin di Kabupaten berdasarkan indikator ketersediaan Kementerian Kesehatan</t>
  </si>
  <si>
    <t xml:space="preserve">Pelayanan kesehatan lanjutan sesuai dengan kebutuhan (resep)
</t>
  </si>
  <si>
    <t>132.993 resep</t>
  </si>
  <si>
    <t>405.500 resep</t>
  </si>
  <si>
    <t>455.000 resep</t>
  </si>
  <si>
    <t>180.000 resep</t>
  </si>
  <si>
    <t>185.000 resep</t>
  </si>
  <si>
    <t>200.000 resep</t>
  </si>
  <si>
    <t>210.000 resep</t>
  </si>
  <si>
    <t>1.768.493 resep</t>
  </si>
  <si>
    <t>1. Pengadaan obat, perbekalan kes.OAT, ARV, Vaksin, Obat perbaikan gizi &amp; obat program</t>
  </si>
  <si>
    <t>- Tersedianya obat-obatan, zat kimia,vaksin dan alat/bahan kesehatan</t>
  </si>
  <si>
    <t>2. Peningkatan mutu penggunaan obat dan perbekalan kesehatan melalui metode cara belajar insanaktif CBIA</t>
  </si>
  <si>
    <t>- Puskesmas yang melaksanakan pelayanan kefarmasian sesuai dengan standar kefarmasian berjumlah 16 pkm</t>
  </si>
  <si>
    <t>3. Peningkatan Pemberdayaan masyarakat dibidang obat dan makanan ( gema Cermat)</t>
  </si>
  <si>
    <t>- Peningkatan pengetahuan masyarakat tentang penggunaan obat  rasional</t>
  </si>
  <si>
    <t>134 Desa</t>
  </si>
  <si>
    <t>4. Monitoring dan Evaluasi dan pelaporan  Program obat dan perbekalan kesehatan</t>
  </si>
  <si>
    <t xml:space="preserve">- Semua puskesmas menerapkan sistem </t>
  </si>
  <si>
    <t>Persentase pelaporan data sistem informasi, pelaporan narkotika dan psikotropika</t>
  </si>
  <si>
    <t>5. Pengawasan Sarana, Distribusi Sediaan Farmasi (Obat, Bahan Obat-obatan)</t>
  </si>
  <si>
    <t>Terlaksananya Pembinaan Sarana Distribusi Sediaan Farmasi</t>
  </si>
  <si>
    <t>6. Pengadaan Obat dan Perbekalan Kesehatan (Rumah Sakit)</t>
  </si>
  <si>
    <t>Terlaksananya Pelayanan Obat Rumah Sakit</t>
  </si>
  <si>
    <t>7. Peningkatan Mutu Pelayanan Farmasi Rumah Sakit</t>
  </si>
  <si>
    <t>Tersedianya standar Formularium terapi obat (Formula Obat)</t>
  </si>
  <si>
    <t>8. Pengadaan Bahan Habis Pakai Laboratorium dan Rontgen</t>
  </si>
  <si>
    <t>Terpenuhinya Bahan Habis Pakai Laboratorium dan Rontgen (Per Pemeriksaan)</t>
  </si>
  <si>
    <t>5.2.16</t>
  </si>
  <si>
    <t>Program Upaya Kesehatan Masyarakat</t>
  </si>
  <si>
    <t xml:space="preserve">Peningkatan Kualitas Pelayanan RSUD BLUD
</t>
  </si>
  <si>
    <t xml:space="preserve">Frekuensi Pelayanan Dokter Spesialis ke Puskesmas
</t>
  </si>
  <si>
    <t>12 kali</t>
  </si>
  <si>
    <t>384 kali</t>
  </si>
  <si>
    <t>18 kali</t>
  </si>
  <si>
    <t>20 kali</t>
  </si>
  <si>
    <t>478 kali</t>
  </si>
  <si>
    <t>Indeks Kepuasan Pelanggan</t>
  </si>
  <si>
    <t xml:space="preserve">Persentase Jangkauan dan Kualitas Pelayanan Puskesmas, Rumah sakit dan Jaringannya
</t>
  </si>
  <si>
    <t>1. Pembangunan Rumah Sakit Pratama</t>
  </si>
  <si>
    <t>Terbangunnya Rumah Sakit Pratama</t>
  </si>
  <si>
    <t>2. Peningkatan Puskesmas Non Rawat Inap menjadi Rawat Inap</t>
  </si>
  <si>
    <t>Terbangunnya Puskesmas Rawat Inap</t>
  </si>
  <si>
    <t>3. Relokasi Puskesmas</t>
  </si>
  <si>
    <t>Pelayanan Puskesmas yang Lebih Memadai</t>
  </si>
  <si>
    <t>4. Relokasi Gudang Farmasi</t>
  </si>
  <si>
    <t>Terbangunnya Gudang Farmasi yang Sesuai Standar</t>
  </si>
  <si>
    <t>5. Pembangunan Gedung Dinas Kesehatan</t>
  </si>
  <si>
    <t>6. Peningkatan Pustu menjadi Puskesmas Non Rawat Inap</t>
  </si>
  <si>
    <t>7.Jaminan Persalinan (Jampersal)</t>
  </si>
  <si>
    <t>Peningkatan Jaminan Pelayanan Persalinan</t>
  </si>
  <si>
    <t>8. Bantuan Operasional Kesehatan ( BOK )</t>
  </si>
  <si>
    <t>Pelayanan Puskesmas yang lebih optimal</t>
  </si>
  <si>
    <t>9. Kapitasi dan Non Kapitasi</t>
  </si>
  <si>
    <t xml:space="preserve">Pelayanan Peserta JKN </t>
  </si>
  <si>
    <t xml:space="preserve">10. Pajak Rokok </t>
  </si>
  <si>
    <t>11. DBHCHT Bidang Kesehatan</t>
  </si>
  <si>
    <t>Peningkatan pelayanan Kesehatan akibat dampak asap rokok</t>
  </si>
  <si>
    <t>Peningkatan Kapasitas Pengelolaan Puskesmas</t>
  </si>
  <si>
    <t>13. Pengadaan Alat Kesehatan Rumah Sakit Pratama, Puskesmas dan Jaringannya</t>
  </si>
  <si>
    <t>Tersedianya Alat Kesehatan Rumah Sakit Pratama, Puskesmas dan Jaringgannya</t>
  </si>
  <si>
    <t>14. Pelaksanaan Program Indonesia Sehat</t>
  </si>
  <si>
    <t>Terlaksananya Kegiatan Program Indonesia Sehat, Terlaksananya Pendataan Program, Indonesia Sehat seluruh keluarga dalam wilayah kerja puskesmas, Terlaksananya forum komunikasi yang melibatkan Dasa wisma/PKK, UKBM, Forum yang ada di masyarakat, Serta melibatkan tenaga/organisasi masyarakat sebagai mitra (kader kesehatan, PKK Karang Taruna, SBH)</t>
  </si>
  <si>
    <t>15. Penggalangan Donor Darah</t>
  </si>
  <si>
    <t>Meningkatnya Pelayanan Unit Transfusi Darah</t>
  </si>
  <si>
    <t>16. Pelayanan Kesehatan Ibu dan Bayi</t>
  </si>
  <si>
    <t>Meningkatnya Jumlah Kesehatan Ibu dan Bayi di Rumah Sakit</t>
  </si>
  <si>
    <t>17. Peningkatan Keselamatan Pasien RS</t>
  </si>
  <si>
    <t>Meningkatnya Pelayanan Kesehatan RS</t>
  </si>
  <si>
    <t>5.2.32</t>
  </si>
  <si>
    <t>Program Peningkatan Kesehatan Ibu Melahirkan dan Anak</t>
  </si>
  <si>
    <t>Persentase Persalinan oleh Tenaga Kesehatan di Fasilitas Kesehatan</t>
  </si>
  <si>
    <t>Persentase Kunjungan Neonatal (KN1)</t>
  </si>
  <si>
    <t>1.  Penguatan kapasitas tenaga kesehatan yang memberikan pelayanan persalinan</t>
  </si>
  <si>
    <t>- Peningkatan persentase persalinan di fasilitas Kesehatan</t>
  </si>
  <si>
    <t>50,4</t>
  </si>
  <si>
    <t>2. Orientasi Penguatan Kelas Ibu Hamil</t>
  </si>
  <si>
    <t>- Terbentuknya kelas ibu hamil diwilayah puskesmas</t>
  </si>
  <si>
    <t>3. Penguatan pemberdayaan masyarakat</t>
  </si>
  <si>
    <t>- Kesepakatan kemitraan antara masyarakat dan petugas kesehatan dalam upaya kesehatan ibu dan anak</t>
  </si>
  <si>
    <t>87,5</t>
  </si>
  <si>
    <t>- Persentase Puskesmas yang Melakukan Orientasi Program Perencanaan Persalinan dan Pencegahan Komplikasi (P4K)</t>
  </si>
  <si>
    <t xml:space="preserve">4. Otopsi Verbal dan AMP </t>
  </si>
  <si>
    <t>- Terlaksananya audit kematian ibu, bayi dan balita</t>
  </si>
  <si>
    <t>5. Pertemuan Ante Natal Care (ANC)Terpadu</t>
  </si>
  <si>
    <t>- Peningkatan pelayanan Antenatal sesuai Standar</t>
  </si>
  <si>
    <t>93,87</t>
  </si>
  <si>
    <t>94,5</t>
  </si>
  <si>
    <t>96,5</t>
  </si>
  <si>
    <t>6. Pertemuan Pemantauan wilayah setempat Kesehatan Ibu dan Anak (PWS-KIA)</t>
  </si>
  <si>
    <t>Meningkatkan cakupan dan mutu pelayanan KIA secara terus menerus disetiap wilayah kerja puskesmas</t>
  </si>
  <si>
    <t>7. Pelatihan MTBM dan MTBS</t>
  </si>
  <si>
    <t>- Meningkatnya Cakupan Kunjungan Neonatal (KN1) sesuai Standar</t>
  </si>
  <si>
    <t>8. Pelayanan Kesehatan Indera Anak Sekolah</t>
  </si>
  <si>
    <t>- Terjaringnya kesehatan siswa kelas I</t>
  </si>
  <si>
    <t>81,25</t>
  </si>
  <si>
    <t>9. Pelayanan Kesehatan Indera Anak Sekolah</t>
  </si>
  <si>
    <t>-  Terjaringnya kesehatan siswa Kelas 7 dan Kelas 10</t>
  </si>
  <si>
    <t>68,75</t>
  </si>
  <si>
    <t>10. Orinetasi penguatan Pelayanan Kesehatan Peduli Remaja (PKPR)</t>
  </si>
  <si>
    <t>- Peningkatan cakupan Puskesmas mampu PKPR sesuai standar</t>
  </si>
  <si>
    <t>11. Penyuluhan Kesehatan Anak Balita</t>
  </si>
  <si>
    <t>Terlaksananya Pelayanan Kesehatan Anak Balita di Posyandu</t>
  </si>
  <si>
    <t>12. Pelatihan dan Perawatan Bayi Baru Lahir</t>
  </si>
  <si>
    <t>Terlaksananya Pelatihan dan Pendidikan BBLR</t>
  </si>
  <si>
    <t>13. Pelatihan Stimulasi Deteksi Dini Tumbuh Kembang Balita</t>
  </si>
  <si>
    <t>Terlaksananya Kegiatan Pelatihan SDITK yang berkompeten</t>
  </si>
  <si>
    <t>14. Peningkatan Pelayanan Kesehatan Anak Sekolah (APRAS)</t>
  </si>
  <si>
    <t>Cakupan pelayanan kesehatan dan Imunisasi bagi anak sekolah</t>
  </si>
  <si>
    <t>15. Peningkatan Pelayanaan Kesehatan Masyarakat</t>
  </si>
  <si>
    <t>Terlaksananya kegiatan pelayanan Kesehatan Masyarakat bagi balita &amp; Lansia</t>
  </si>
  <si>
    <t>16. Jampersal Rumah Tunggu</t>
  </si>
  <si>
    <t>Peningkatan Persalinan Normal di Faskes</t>
  </si>
  <si>
    <t xml:space="preserve">17 Supervisi Fasilitatif </t>
  </si>
  <si>
    <t>Terlaksananya kinerja Puskesmas sesuai dengan SOP yang ada</t>
  </si>
  <si>
    <t>18. Pelatihan kelas Ibu Hamil &amp; Balita</t>
  </si>
  <si>
    <t>terlaksanya kegiatan kelas Ibu Hamil &amp; Balita</t>
  </si>
  <si>
    <t>19. Monitoring Kesehatan Keluaga dan Gizi Masyarakat</t>
  </si>
  <si>
    <t>Evaluasi pencapaian program Kesehatan Keluarga &amp; Gizi Masyarakat</t>
  </si>
  <si>
    <t>5.2.01</t>
  </si>
  <si>
    <t>Program Pelayanan Administrasi Perkantoran</t>
  </si>
  <si>
    <t>1. Penyediaan Jasa Surat Menyurat</t>
  </si>
  <si>
    <t>Tersedianya Jasa Surat Menyurat</t>
  </si>
  <si>
    <t>12 BLn</t>
  </si>
  <si>
    <t>2. Penyediaan Jasa Komunikasi, Sumber daya air dan listrik</t>
  </si>
  <si>
    <t>Tersedianya Jasa Komunikasi, Sumber daya air dan listrik</t>
  </si>
  <si>
    <t>3. Penyediaan Jasa Administrasi Keuangan</t>
  </si>
  <si>
    <t>Tersedianya Jasa Administrasi Keuangan</t>
  </si>
  <si>
    <t>4. Penyediaan Jasa Kebersihan Kantor</t>
  </si>
  <si>
    <t>Tersedianya Jasa Kebersihan Kantor</t>
  </si>
  <si>
    <t>5. Penyediaan Alat Tulis Kantor</t>
  </si>
  <si>
    <t>Tersedianya Alat Tulis Kantor</t>
  </si>
  <si>
    <t>6. Penyediaan barang cetakan dan pengadaan</t>
  </si>
  <si>
    <t>Tersedianya barang cetakan dan pengadaan</t>
  </si>
  <si>
    <t>7. Penyediaan Komponen Instalasi listrik/ penerangan</t>
  </si>
  <si>
    <t>Tersedianya Komponen Instalasi listrik/ penerangan</t>
  </si>
  <si>
    <t>8. Penyediaan bahan bacaan dan  peraturan perundang-undangan</t>
  </si>
  <si>
    <t>Tersedianya bahan bacaan dan  peraturan perundang-undangan</t>
  </si>
  <si>
    <t>9. Rapat- rapat kordinasi dan konsultasi keluar daerah</t>
  </si>
  <si>
    <t>Rapat- rapat kordinasi dan konsultasi keluar daerah</t>
  </si>
  <si>
    <t>10. Penyediaan jasa Administrasi /  Teknis perkantoran</t>
  </si>
  <si>
    <t>Tersedianya jasa Administrasi /  Teknis perkantoran</t>
  </si>
  <si>
    <t>11. Pengelolaan dan Pengendalian Administrasi Keuangan</t>
  </si>
  <si>
    <t>Tersedianya Sistem Informasi Pengelolaan Keuangan Daerah</t>
  </si>
  <si>
    <t>12. Penyediaan Jasa Pelayanan Kesehatan</t>
  </si>
  <si>
    <t>Tersedianya Jasa Pelayanan Kesehatan</t>
  </si>
  <si>
    <t>13. Penyediaan Jasa peralatan dan Perlengkapan kantor</t>
  </si>
  <si>
    <t>Tersedianya Peralatan dan Perlengkapan Kantor</t>
  </si>
  <si>
    <t>12 bln</t>
  </si>
  <si>
    <t>14. Penyediaan Makanan dan Minuman</t>
  </si>
  <si>
    <t>Tersedianya Makanan dan Minuman Pasien</t>
  </si>
  <si>
    <t>15. Penyediaan jasa peningkatan pelayanan RS</t>
  </si>
  <si>
    <t>5.2.02</t>
  </si>
  <si>
    <t>Program Peningkatan sarana dan Prasarana Kesehatan</t>
  </si>
  <si>
    <t>1. Pemeliharaan Berkala Gedung Kantor Fasilitas kes</t>
  </si>
  <si>
    <t>Jumlah sarana dan Prasarana Kesehatan yang di Pelihara</t>
  </si>
  <si>
    <t xml:space="preserve">88 Gedung </t>
  </si>
  <si>
    <t>2. Pemeliharaan Berkala Kendaraan Dinas</t>
  </si>
  <si>
    <t>Jumlah Kendaraan Dinas yang dipeliharan</t>
  </si>
  <si>
    <t xml:space="preserve">30 Kendaraan </t>
  </si>
  <si>
    <t>3. Pemenuhan dan peningkatan peralatan kesehatan</t>
  </si>
  <si>
    <t>Pengadaan Peralatan Kesehatan</t>
  </si>
  <si>
    <t>4. Pemeliharaan Peralatan Kesehatan</t>
  </si>
  <si>
    <t>Jumlah Peralatan yang dipelihara dan kalibrasi</t>
  </si>
  <si>
    <t>5. Tata Laksana Aset</t>
  </si>
  <si>
    <t>Terlaksananya Tata Laksana Aset di Dinkes dan 16 Puskesmas</t>
  </si>
  <si>
    <t>6. Penatalaksanaan dan Sinkronisasi Administrasi</t>
  </si>
  <si>
    <t>5.2.03</t>
  </si>
  <si>
    <t>Program Peningkatan Disiplin Aparatur</t>
  </si>
  <si>
    <t>1. Pengadaan Pakaian Dinas</t>
  </si>
  <si>
    <t>Peningkatan Kinerja Aparatur</t>
  </si>
  <si>
    <t>5.2.05</t>
  </si>
  <si>
    <t>Program Peningkatan Kapasitas Sumber Daya Aparatur</t>
  </si>
  <si>
    <t>Kegiatan:</t>
  </si>
  <si>
    <t>1. Pengembangan SDM</t>
  </si>
  <si>
    <t>2. Bimtek Asuhan Keperawatan</t>
  </si>
  <si>
    <t xml:space="preserve">3. Bimtek Service Exelent Rumah Sakit </t>
  </si>
  <si>
    <t>4. Bimtek Basic Trauma Cardiac life Support (BTCLS)</t>
  </si>
  <si>
    <t>5.2.06</t>
  </si>
  <si>
    <t>Program Peningkatan Pengembangan sistim Perencanaan pelaporan dan realisasi kinerja Kesehatan</t>
  </si>
  <si>
    <t>1. Penyusunan Standar Kesehatan</t>
  </si>
  <si>
    <t>Jumlah Dokumen RKA Kesehatan</t>
  </si>
  <si>
    <t>17 Doc</t>
  </si>
  <si>
    <t>2. Monitoring dan Evaluasi Program dan Anggaran</t>
  </si>
  <si>
    <t>Jumlah Dokumen Monev</t>
  </si>
  <si>
    <t>Peningkatan Anggaran Kesehatan</t>
  </si>
  <si>
    <t>3. Penyusunan Laporan Keuangan Akhir Tahun</t>
  </si>
  <si>
    <t>Tersusunnya Laporan Keuangan Pemerintah Daerah Tepat Waktu</t>
  </si>
  <si>
    <t>4. Rekonsiliasi Penerimaan Puskemas</t>
  </si>
  <si>
    <t>Terlaksananya Rapat Rekonsiliasi Penerimaan Puskesmas pada Dinas Kesehatan</t>
  </si>
  <si>
    <t>5.2.26</t>
  </si>
  <si>
    <t>Program Pengadaan, peningkatan sarana dan Prasarana Rumah Sakit</t>
  </si>
  <si>
    <t>Terpenuhinya Standar Pelayanan Rumah Sakit Type C</t>
  </si>
  <si>
    <t>1. Pengadaan bahan2 logistik RS</t>
  </si>
  <si>
    <t>Tersedia Bahan Logistik RS</t>
  </si>
  <si>
    <t>2. Pembangunan Gedung Rawat Inap</t>
  </si>
  <si>
    <t>Terpenuhinya Jumlah TT</t>
  </si>
  <si>
    <t>3. Pengadaan Alat-alat kedokteran RS</t>
  </si>
  <si>
    <t>Terpenuhinya Kebutuhan Alkes RS</t>
  </si>
  <si>
    <t>4. Pengelolaan Rekam Medik</t>
  </si>
  <si>
    <t>Tersedia Laporan Rekam Medis Rumah Sakit</t>
  </si>
  <si>
    <t>5. Pengadaan Alat kesehatan Lingkungan</t>
  </si>
  <si>
    <t>Terpenuhinya Standar Alat Kesehatan Lingkungan RS</t>
  </si>
  <si>
    <t>5.2.27</t>
  </si>
  <si>
    <t>Program Pemeliharaan Sarana dan Prasarana Rumah Sakit</t>
  </si>
  <si>
    <t>Kualitas sarana dan prasarana kesehatan RSUD</t>
  </si>
  <si>
    <t>1. Pemeliharaan rutin/berkala RS</t>
  </si>
  <si>
    <t>Terpeliharanya Gedung RS</t>
  </si>
  <si>
    <t>2. Pemeliharaan rutin/berkala alat Pengolah Limbah RS</t>
  </si>
  <si>
    <t>Terpeliharanya Alat pengolah Limbah RS</t>
  </si>
  <si>
    <t>3. Pemeliharaan rutin/berkala alat Kesehatan RS</t>
  </si>
  <si>
    <t>Terpeliharanya Alat Kesehatan Rumah Sakit</t>
  </si>
  <si>
    <t>4. Pemeliharaan rutin/berkala lingkungan rumah sakit</t>
  </si>
  <si>
    <t>Terpeliharanya Lingkungan Rumah Sakit</t>
  </si>
  <si>
    <t>TABEL T-C.27.</t>
  </si>
  <si>
    <t>NO</t>
  </si>
  <si>
    <t>INDIKATOR</t>
  </si>
  <si>
    <t>KONDISI KINERJA AWAL PERIODE RPJMD</t>
  </si>
  <si>
    <t xml:space="preserve">TARGET CAPAIAN SETIAP TAHUN </t>
  </si>
  <si>
    <t xml:space="preserve">KONDISI KINERJA AKHIR PERIODE RPJMD </t>
  </si>
  <si>
    <t>TAHUN 0</t>
  </si>
  <si>
    <t>TAHUN 2016</t>
  </si>
  <si>
    <t>TAHUN 2017</t>
  </si>
  <si>
    <t>TAHUN 2018</t>
  </si>
  <si>
    <t>TAHUN 2019</t>
  </si>
  <si>
    <t>TAHUN 2021</t>
  </si>
  <si>
    <t>Pelayanan Kesehatan Ibu Hamil (K4) Mendapatkan Pelayanan Antenatal sesuai Standar</t>
  </si>
  <si>
    <t>Pelayanan Kesehatan Ibu Bersalin Mendapatkan Pelayanan Persalinan sesuai Standar</t>
  </si>
  <si>
    <t>Pelayanan Kesehatan Bayi Baru Lahir usia 0-28 hari Mendapatkan Pelayanan Kesehatan Bayi Baru Lahir sesuai Standar</t>
  </si>
  <si>
    <t>Pelayanan Kesehatan Balita Usia 0-59 bulan Mendapatkan Pelayanan Kesehatan Balita sesuai Standar</t>
  </si>
  <si>
    <t>Pelayanan Kesehatan pada Usia Pendidikan Dasar Peserta Didik Kelas 1 (satu) dan Kelas 7 (tujuh) yang Mendapatkan Pelayanan Skrining Kesehatan Usia Pendidikan Dasar sesuai Standar</t>
  </si>
  <si>
    <t>Pelayanan Kesehatan pada Usia Produktif Usia 15-59 Tahun Mendapat Skrining Kesehatan Usia Produktif sesuai Standar</t>
  </si>
  <si>
    <t>Pelayanan Kesehatan pada Usia Lanjut Usia 60 Tahun Keatas Mendapatkan Skrining Kesehatan Usia Lanjut sesuai Standar Minimal 1 (satu) Kali</t>
  </si>
  <si>
    <t>Pelayanan Kesehatan Penderita Hipertensi sesuai Standar</t>
  </si>
  <si>
    <t>Pelayanan Kesehatan Penderita Diabetes Melitus (DM) Mendapatkan Pelayanan Kesehatan sesuai Standar</t>
  </si>
  <si>
    <t>Pelayanan Kesehatan Orang dengan Gangguan Jiwa (ODGJ) Berat Mendapatkan Pelayanan Kesehatan Jiwa Promotif Preventif sesuai Standar</t>
  </si>
  <si>
    <t>Pelayanan Kesehatan Orang dengan Resiko Terinveksi HIV (Ibu Hamil, Pasien TB, Pasien IMS, Waria/ Transgender, Pengguna Napza dan Warga Binaan Lembaga Pemasyarakatan) Mendapatkan Pemeriksaan HIV sesuai  Standar di Fasyankes</t>
  </si>
  <si>
    <t>TABEL T-C.28.</t>
  </si>
  <si>
    <t>INDIKATOR KINERJA PERANGKAT DAERAH YANG MENGACU PADA TUJUAN DAN SASARAN RPJMD</t>
  </si>
  <si>
    <t>Pelayanan Kesehatan Orang dengan Tuberkulosis (TB) Mendapatkan Pelayanan Kesehatan TB seusai Standar</t>
  </si>
  <si>
    <t>Kabupaten Tanjung Jabung Barat</t>
  </si>
  <si>
    <t>Indikator Kinerja Sesuai Tugas dan Fungsi SKPD</t>
  </si>
  <si>
    <t>Anggaran Tahun Ke 1</t>
  </si>
  <si>
    <t>Realisasi Anggaran Tahun Ke 1</t>
  </si>
  <si>
    <t>rasio  antara realisasi dan anggaran Tahun Ke 1</t>
  </si>
  <si>
    <t>Rata - Rata Pertumbuhan</t>
  </si>
  <si>
    <t>Anggaran</t>
  </si>
  <si>
    <t>Realisasi</t>
  </si>
  <si>
    <t>TOTAL ANGGARAN</t>
  </si>
  <si>
    <t>A</t>
  </si>
  <si>
    <t>APBD</t>
  </si>
  <si>
    <t>Dinas Kesehatan</t>
  </si>
  <si>
    <t>- Belanja Tidak Langsung</t>
  </si>
  <si>
    <t>- Belanja Langsung</t>
  </si>
  <si>
    <t>B</t>
  </si>
  <si>
    <t>APBN</t>
  </si>
  <si>
    <t>- JAMKESMAS</t>
  </si>
  <si>
    <t>- CWSHP/TAM-STBM</t>
  </si>
  <si>
    <t>- GLOBAL FOUND</t>
  </si>
  <si>
    <t>- DEKON</t>
  </si>
  <si>
    <t>- BOK</t>
  </si>
  <si>
    <t>- TUGAS PERBANTUAN</t>
  </si>
  <si>
    <t>Tabel T-C.24.</t>
  </si>
  <si>
    <t>Target SPM</t>
  </si>
  <si>
    <t>Target IKK</t>
  </si>
  <si>
    <t>Target Indikator Lainya</t>
  </si>
  <si>
    <t>Target Renstra Tahun Ke 1</t>
  </si>
  <si>
    <t>Realisasi Renstra Tahun Ke 1</t>
  </si>
  <si>
    <t>rasio capaian Tahun Ke 1</t>
  </si>
  <si>
    <t>Meningkatnya PHBS tatanan Rumah Tangga menjadi 65% tahun 2016</t>
  </si>
  <si>
    <t>Meningkatnya sekolah yang mempromosikan kesehatan menjadi 40% pada tahun 2016</t>
  </si>
  <si>
    <t>Meningkatnya jumlah poskestren menjadi 80% tahun 2016</t>
  </si>
  <si>
    <t>100% Balita Gizi Buruk ditangani/dirawat</t>
  </si>
  <si>
    <t>90% rumah tangga mengkonsumsi garam beryodium</t>
  </si>
  <si>
    <t>85% Balita 6-59 bl mendapat kapsul Vitamin A</t>
  </si>
  <si>
    <t>Penyediaan Buffer Stock MP-ASI</t>
  </si>
  <si>
    <t>85% Balita ditimbang berat badannya</t>
  </si>
  <si>
    <t>80% Bayi usia 0-6 bulan mendapat ASI Eksklusif</t>
  </si>
  <si>
    <t>100% Kecamatan melaksanakan Surveylans Gizi</t>
  </si>
  <si>
    <t>85% Ibu hamil mendapat Fe 90 Tablet</t>
  </si>
  <si>
    <t>30% masyarakat miskin terjamin melalui Jamkesda</t>
  </si>
  <si>
    <t>30% masyarakat miskin terjamin melalui Jamkesmas</t>
  </si>
  <si>
    <t>40% masyarakat terjamin melalui Jaminan Kesehatan Mandiri</t>
  </si>
  <si>
    <t>Meningkatnya desa siaga aktif menjadi 30% pada tahun 2016</t>
  </si>
  <si>
    <t>Angka Kematian Ibu melahirkan per 100.000 kelahiran hidup</t>
  </si>
  <si>
    <t>Angka Kematian Bayi per 1.000 kelahiran hidup</t>
  </si>
  <si>
    <t>Angka Kematian Balita per 1.000 kelahiran hidup</t>
  </si>
  <si>
    <t>Persentase Pelayanan Antenatal (K4) pada tahun 2016 menjadi 95%</t>
  </si>
  <si>
    <t>Persentase persalinan oleh tenaga kesehatan (PN) pada tahun 2016 menjadi 90%</t>
  </si>
  <si>
    <t>Persentase pelayanan ibu nifas (KF) pada tahun 2016 menjadi 90%</t>
  </si>
  <si>
    <t>Persentase fasilitas pelayanan kesehatan yang memberikan pelayanan KB sesuai standard pada tahun 2016 menjadi 75%</t>
  </si>
  <si>
    <t>Persentase Pelayanan reproduksi terpadu berbasis gender termasuk penanganan kekerasan pada perempuan dan anak pada tahun 2016 menjadi 80%</t>
  </si>
  <si>
    <t>Persentase Pelayanan kunjungan neonatal lengkap (KN lengkap) pada tahun 2016 menjadi 90%</t>
  </si>
  <si>
    <t>Persentase pelayanan kunjungan bayi pada tahun 2016 menjadi 90%</t>
  </si>
  <si>
    <t>Persentase pelayanan kesehatan anak balita pada tahun 2016 menjadi 90%</t>
  </si>
  <si>
    <t>Capaian penjaringan kesehatan siswa SD Kelas 1 dan sederajat pada tahun 2016 menjadi 100%</t>
  </si>
  <si>
    <t>Persentase puskesmas yang mampu tatalaksana pelayanan kesehatan peduli remaja (PKPR) pada tahun 2016</t>
  </si>
  <si>
    <t>Persentase puskesmas rawat inap yang mampu PONED menjadi 100% pada tahun 2016</t>
  </si>
  <si>
    <t>Persentase Puskesmas yang mempunyai kinerja baik menjadi 100% pada tahun 2016</t>
  </si>
  <si>
    <t>Puskesmas yang melaksanakan program pengembangan pilihan menjadi 100% pada tahun 2016</t>
  </si>
  <si>
    <t>Persentase Puskesmas yang melaksanakan PONED menjadi 100% pada Tahun 2016</t>
  </si>
  <si>
    <t>Persentase Rumah Sakit yang terakreditasi</t>
  </si>
  <si>
    <t>Persentase ketersediaan obat dan vaksin tahun 2016 menjadi 100%</t>
  </si>
  <si>
    <t>Persentase Puskesmas perawatan yang melaksanakan kefarmasian sesuai dengan standar pada tahun 2016 menjadi 70%</t>
  </si>
  <si>
    <t>Persentase penggunaan obat yang rasional di sarana pelayanan kesehatan pemerintah pada tahun 2016 menjadi 70%</t>
  </si>
  <si>
    <t>Jumlah tenaga pengawas keamanan pangan dan bahan berbahaya yang terlatih dan mempunyai sertifikat</t>
  </si>
  <si>
    <t>Pembinaan dan Pengawasan TTU / TPM termasuk produk dan tempat penyajian 100%</t>
  </si>
  <si>
    <t>Jumlah pangan yang mengandung bahan tambahan berbahaya dan tidak memenuhi syarat pelabelan</t>
  </si>
  <si>
    <t>Jumlah Pengelola Industri Rumah Tangga yang telah mendapat penyuluhan dan mempunyai sertifikat penyuluhan pangan industri rumah tangga 200 orang</t>
  </si>
  <si>
    <t>Persentase instalasi farmasi rumah sakit melaksanakan pelayanan kefarmasian sesuai dengan standar menjadi 100% pada tahun 2016</t>
  </si>
  <si>
    <t>Persentase pelaporan dan sistem informasi pelaporan narkotika dan psikotropika (SIPNAP) menjadi 100%</t>
  </si>
  <si>
    <t>Cakupan Perlindungan PD3I &gt; 95% Jumlah Desa UCI 100%</t>
  </si>
  <si>
    <t>Safety Injection dan Jaga Mutu Vaksin 100%</t>
  </si>
  <si>
    <t>Penanganan AFP &lt; 24 Jam 100%</t>
  </si>
  <si>
    <t>Penanganan KLB &lt; 24 Jam 100%</t>
  </si>
  <si>
    <t>Pengendalian Penyebaran HIV / AIDS 100%</t>
  </si>
  <si>
    <t>ART ODHA 100%</t>
  </si>
  <si>
    <t>Perlindungan penduduk di Daerah Endemik DBD &gt; 85%</t>
  </si>
  <si>
    <t>CDR TB Paru &gt; 70%</t>
  </si>
  <si>
    <t>RFT Kusta 100%</t>
  </si>
  <si>
    <t>PR Frambusia &lt; 1 / 10.000</t>
  </si>
  <si>
    <t>Kualitas RR 100%</t>
  </si>
  <si>
    <t>Deteksi Pencemaran air bersih/minum pada daerah resiko 100%</t>
  </si>
  <si>
    <t>Peningkatan kualitas lingkungan kerja sehat 100%</t>
  </si>
  <si>
    <t>Pemicuan CLTS 100%</t>
  </si>
  <si>
    <t>Deteksi dini pencemaran makanan/minuman 100%</t>
  </si>
  <si>
    <t>Persentase SDM kesehatan minimal dengan kualifikasi pendidikan minimal D3 menjadi 100%</t>
  </si>
  <si>
    <t>Persentase tenaga kesehatan dengan kualitas pendidikan S1 menjadi 75% pada tahun 2016</t>
  </si>
  <si>
    <t>Rasio Dokter Umum 20/100.000 penduduk</t>
  </si>
  <si>
    <t>Rasio Perawat 95/100.000 penduduk</t>
  </si>
  <si>
    <t>Rasio Bidan 70/100.000 penduduk</t>
  </si>
  <si>
    <t>Rasio Kesmas 10/100.000 penduduk</t>
  </si>
  <si>
    <t>Rasio Dokter Gigi 7/100.000 penduduk</t>
  </si>
  <si>
    <t>Rasio Apoteker 5/100.000 penduduk</t>
  </si>
  <si>
    <t>Rasio Gizi 7/100.000 penduduk</t>
  </si>
  <si>
    <t>Tabel. T-C.23.</t>
  </si>
  <si>
    <t>Pencapaian Kinerja Pelayanan Daerah</t>
  </si>
  <si>
    <t>Dinas Kesehatan Kabupaten Tanjung Jabung Barat</t>
  </si>
  <si>
    <t>Gawat Darurat</t>
  </si>
  <si>
    <t>Kemampuan Menangani Life Saving</t>
  </si>
  <si>
    <t>Jam Buka Pelayanan Gawat Darurat</t>
  </si>
  <si>
    <t>Pemberi Pelayanan Kegawatdaruratan  yang bersertifikat yang masih berlaku  ATLS/BTLS/ACLS/PPGD</t>
  </si>
  <si>
    <t xml:space="preserve">Waktu Tanggap Pelayanan Dokter di Gawat Darurat ≤ 5 menit setelah pasien datang </t>
  </si>
  <si>
    <t>Kepuasan Pelanggan pada Gawat Darurat</t>
  </si>
  <si>
    <t>Kematian Pasien ≤ 24 Jam</t>
  </si>
  <si>
    <t>Ketersediaan tim penanggulangan bencana</t>
  </si>
  <si>
    <t>Tidak adanya pasien yang diharuskan membayar uang muka.</t>
  </si>
  <si>
    <t>Rawat Jalan</t>
  </si>
  <si>
    <t xml:space="preserve">Pemberi pelayanan di Poliklinik Spesialis </t>
  </si>
  <si>
    <t>Ketersediaan Pelayanan Rawat Jalan</t>
  </si>
  <si>
    <t>Jam Buka Pelayanan 08.00 s/d 12.00 Setiap Hari Kerja Kecuali Jum’at : 08.00 s/d 10.30.</t>
  </si>
  <si>
    <t>Waktu Tunggu Di Rawat Jalan ≤ 60 Menit</t>
  </si>
  <si>
    <t>Kepuasan Pelanggan</t>
  </si>
  <si>
    <t>Rawat Inap</t>
  </si>
  <si>
    <t>Pemberi Pelayanan di Rawat Inap</t>
  </si>
  <si>
    <t>Dokter Penanggung jawab Pasien Rawat Inap</t>
  </si>
  <si>
    <t>Ketersediaan Pelayanan Rawat Inap</t>
  </si>
  <si>
    <t>Anak</t>
  </si>
  <si>
    <t>Penyakit Dalam</t>
  </si>
  <si>
    <t>Kebidanan /PRT</t>
  </si>
  <si>
    <t>Bedah</t>
  </si>
  <si>
    <t>Mata</t>
  </si>
  <si>
    <t>Jam Visite Dokter Spesialis : 08.00 s/d 14.00 setiap hari kerja</t>
  </si>
  <si>
    <t>Kejadian Infeksi Pasca Operasi</t>
  </si>
  <si>
    <t xml:space="preserve"> Angka kejadian Infeksi Nosokomial </t>
  </si>
  <si>
    <t>Tidak adanya kejadian Pasien Jatuh</t>
  </si>
  <si>
    <t>Kematian Pasien &gt; 48 jam</t>
  </si>
  <si>
    <t>Kejadian Pulang Paksa</t>
  </si>
  <si>
    <t>Rawat inap TB</t>
  </si>
  <si>
    <t xml:space="preserve">Kepuasan Pelanggan </t>
  </si>
  <si>
    <t>Waktu tunggu operasi elektif</t>
  </si>
  <si>
    <t>Kejadian Kematian di meja operasi</t>
  </si>
  <si>
    <t xml:space="preserve">Tidak adanya kejadian operasi salah sisi </t>
  </si>
  <si>
    <t xml:space="preserve">Tidak adanya kejadian operasi salah orang </t>
  </si>
  <si>
    <t>Tidak adanya kejadian salah tindakan pada operasi</t>
  </si>
  <si>
    <t>Tidak adanya kejadian tertinggalnya benda asing/lain pada tubuh pasien setelah operasi</t>
  </si>
  <si>
    <t>Komplikasi anestesi karena overdosis, reaksi anestesi, dan salah penempatan endotracheal tube</t>
  </si>
  <si>
    <t>Persalinan dan perinatologi (kecuali rumah sakit khusus di luar rumah sakit ibu dan anak)</t>
  </si>
  <si>
    <t xml:space="preserve">Kejadian kematian ibu karena persalinan </t>
  </si>
  <si>
    <t>Pemberi pelayanan persalinan normal</t>
  </si>
  <si>
    <t>Pemberi pelayanan persalinan dengan penyulit</t>
  </si>
  <si>
    <t>Pemberi pelayanan persalinan dengan tindakan operasi</t>
  </si>
  <si>
    <t xml:space="preserve">Kemampuan menangani BBLR 1500 gr – 2500 gr  </t>
  </si>
  <si>
    <t>Pertolongan Persalinan melalui sectio cesaria</t>
  </si>
  <si>
    <t>Intensif</t>
  </si>
  <si>
    <t>Rata-rata Pasien yang kembali ke perawatan intensif dengan kasus yang sama &lt; 72 jam</t>
  </si>
  <si>
    <t>Pemberi pelayanan Unit Intensif</t>
  </si>
  <si>
    <t>Radiologi</t>
  </si>
  <si>
    <t>Waktu tunggu hasil pelayanan thorax foto</t>
  </si>
  <si>
    <t>Pelaksana ekspertisi</t>
  </si>
  <si>
    <t>Kejadian kegagalan pelayanan Rontgen</t>
  </si>
  <si>
    <t>Kepuasan pelanggan</t>
  </si>
  <si>
    <t>Lab. Patologi Klinik</t>
  </si>
  <si>
    <t>Waktu tunggu hasil pelayanan laboratorium</t>
  </si>
  <si>
    <t>Tidak adanya kesalahan pemberian hasil pemeriksaan laboratorium</t>
  </si>
  <si>
    <t>Kalibrasi alat laboratorium tepat waktu</t>
  </si>
  <si>
    <t>Rehabilitasi Medik</t>
  </si>
  <si>
    <t>Kejadian Drop Out pasien terhadap pelayanan Rehabilitasi Medik yang direncanakan</t>
  </si>
  <si>
    <t>Tidak adanya kejadian kesalahan tindakan rehabilitasi medik</t>
  </si>
  <si>
    <t>Farmasi</t>
  </si>
  <si>
    <t>Waktu Tunggu Pelayanan Obat Jadi</t>
  </si>
  <si>
    <t>Waktu Tunggu Pelayanan Obat Racikan</t>
  </si>
  <si>
    <t>Tidak Adanya Kesalahan Pemberian Obat</t>
  </si>
  <si>
    <t>Penulisan Resep Sesuai Formularium</t>
  </si>
  <si>
    <t>Gizi</t>
  </si>
  <si>
    <t>Ketepatan Waktu Pemberian Makanan Kepada Pasien</t>
  </si>
  <si>
    <t>Sisa Makanan Yang Tidak Termakan Oleh Pasien</t>
  </si>
  <si>
    <t>Tidak Adanya Kejadian Kesalahan Pemberian Diet</t>
  </si>
  <si>
    <t>Transfusi darah</t>
  </si>
  <si>
    <t>Kejadian reaksi transfusi</t>
  </si>
  <si>
    <t>Pelayanan GAKIN</t>
  </si>
  <si>
    <t>Pelayanan Terhadap Pasien GAKIN Yang Datang Ke Rumah Sakit Pada Setiap Unit Pelayanan</t>
  </si>
  <si>
    <t>Rekam Medik</t>
  </si>
  <si>
    <t>Kelengkapan Pengisian Rekam Medik 1 X 24 Jam Setelah Selesai Pelayanan</t>
  </si>
  <si>
    <t>Kelengkapan Informed Concent Setelah Mendapatkan Informasi Yang Jelas</t>
  </si>
  <si>
    <t>Waktu Penyediaan Dokumen Rekam Medik Pelayanan Rawat Jalan</t>
  </si>
  <si>
    <t>Waktu Penyediaan Dokumen Rekam Medik Pelayanan Rawat Inap</t>
  </si>
  <si>
    <t>Pengelolaan Limbah</t>
  </si>
  <si>
    <t>Baku Mutu Limbah Cair</t>
  </si>
  <si>
    <t>Pengelolaan Limbah Padat Infeksius Sesuai dengan Aturan</t>
  </si>
  <si>
    <t>Administrasi dan Manajemen</t>
  </si>
  <si>
    <t>Tindak Lanjut Penyelesaian Hasil Pertemuan Direksi</t>
  </si>
  <si>
    <t>Kelengkapan Laporan Akuntabilitas Kinerja</t>
  </si>
  <si>
    <t>Ketepatan Waktu Pengusulan Kenaikan Pangkat</t>
  </si>
  <si>
    <t>Ketepatan Waktu Pengurusan Gaji Berkala</t>
  </si>
  <si>
    <t>Karyawan Yang Mendapat Pelatihan Minimal 20 Jam Setahun</t>
  </si>
  <si>
    <t>Cost Recovery</t>
  </si>
  <si>
    <t>Ketepatan Waktu Penyusunan Laporan Keuangan</t>
  </si>
  <si>
    <t xml:space="preserve"> Kecepatan Waktu Pemberian Informasi Tentang Tagihan Pasien Rawat Inap</t>
  </si>
  <si>
    <t>Ketepatan Waktu Pemberian Imbalan (Insentif) Sesuai Kesepakatan Waktu</t>
  </si>
  <si>
    <t>Ambulance/ Mobil Jenazah</t>
  </si>
  <si>
    <t>Waktu Pelayanan Ambulance / Mobil Jenazah</t>
  </si>
  <si>
    <t>Kecepatan Memberikan Pelayanan Ambulance / Mobil Jenazah di Rumah Sakit</t>
  </si>
  <si>
    <t>Waktu Tanggap Pelayanan Ambulance oleh Masyarakat Yang Membutuhkan</t>
  </si>
  <si>
    <t>Pemulasaraan Jenazah</t>
  </si>
  <si>
    <t>Waktu Tanggap Pelayanan Pemulasaraan Jenazah</t>
  </si>
  <si>
    <t>Pelayanan Pemeliharaan Sarana</t>
  </si>
  <si>
    <t>Kecepatan Waktu Menanggapi Kerusakan Alat</t>
  </si>
  <si>
    <t>Ketepatan Waktu Pemeliharaan Alat</t>
  </si>
  <si>
    <t>Peralatan Laboratorium, Elektromedik, Alkes Lain Dan Alat Ukur Yang Digunakan Dalam Pelayanan Terkalibrasi Tepat Waktu Sesuai Ketentuan Kalibrasi</t>
  </si>
  <si>
    <t>Pelayanan Laundry</t>
  </si>
  <si>
    <t>Tidak Adanya Kejadian Linen Yang Hilang</t>
  </si>
  <si>
    <t>Ketepatan Waktu Untuk Penyediaan Linen Untuk Ruang Rawat Inap</t>
  </si>
  <si>
    <t>Pencegahan dan pengendalian infeksi (PPI)</t>
  </si>
  <si>
    <t xml:space="preserve"> Angka kejadian Infeksi Nosokimial</t>
  </si>
  <si>
    <t>Ada anggota Tim PPI yang terlatih</t>
  </si>
  <si>
    <t>Tersedia Alat Pelindung Diri (APD) di setiap instalasi / departemen</t>
  </si>
  <si>
    <t>Kegiatan pencatatan dan pelaporan infeksi nosokomial/HAl (Health care associated infection) di RS (min 1 parameter )</t>
  </si>
  <si>
    <t>3 Tahun</t>
  </si>
  <si>
    <t>24 Jam</t>
  </si>
  <si>
    <t>1 Tahun</t>
  </si>
  <si>
    <t>≥ 80 %</t>
  </si>
  <si>
    <t>2 Tahun</t>
  </si>
  <si>
    <t>2‰</t>
  </si>
  <si>
    <t>Satu tim</t>
  </si>
  <si>
    <t xml:space="preserve">100% Dokter Spesialis </t>
  </si>
  <si>
    <t>1.  Klinik Anak</t>
  </si>
  <si>
    <t>2. Klinik Penyakit Dalam</t>
  </si>
  <si>
    <t>3. Klinik Kebidanan</t>
  </si>
  <si>
    <t>4. Klinik Bedah</t>
  </si>
  <si>
    <t>5. Klinik Umum</t>
  </si>
  <si>
    <t>6. Klinik Gigi</t>
  </si>
  <si>
    <t>7. Klinik Mata</t>
  </si>
  <si>
    <t>≥ 90 %</t>
  </si>
  <si>
    <t>≥ 60%</t>
  </si>
  <si>
    <t>a. Dokter Spesialis</t>
  </si>
  <si>
    <t>b. Dokter Umum</t>
  </si>
  <si>
    <t>c. Perawat minimal pendidikan D3</t>
  </si>
  <si>
    <t>≤ 1,5 %</t>
  </si>
  <si>
    <t>1,9%</t>
  </si>
  <si>
    <t>1,7%</t>
  </si>
  <si>
    <t>1,5%</t>
  </si>
  <si>
    <t>4 Tahun</t>
  </si>
  <si>
    <t>≤ 0,24 %</t>
  </si>
  <si>
    <t>0,26%</t>
  </si>
  <si>
    <t>0,25%</t>
  </si>
  <si>
    <t>0,24%</t>
  </si>
  <si>
    <t>0,23%</t>
  </si>
  <si>
    <t>≤ 5 %</t>
  </si>
  <si>
    <t>≤2 hari</t>
  </si>
  <si>
    <t>2hari</t>
  </si>
  <si>
    <t xml:space="preserve">≤ 1 % </t>
  </si>
  <si>
    <t>0,8%</t>
  </si>
  <si>
    <t>0,7%</t>
  </si>
  <si>
    <t>0,5%</t>
  </si>
  <si>
    <t>≤6 %</t>
  </si>
  <si>
    <t>a. Perdarahan  .   ≤ 1 %</t>
  </si>
  <si>
    <t>a. Perdarahan ≤ 1 %</t>
  </si>
  <si>
    <t>b. Pre-             .   eklampsia     .   ≤30 %</t>
  </si>
  <si>
    <t>b. Pre-   eklampsia  ≤30 %</t>
  </si>
  <si>
    <t xml:space="preserve">c. Sepsis ≤
    0,2 %
</t>
  </si>
  <si>
    <t xml:space="preserve">c. Sepsis ≤ 0,2 %
</t>
  </si>
  <si>
    <t>0,2%</t>
  </si>
  <si>
    <t>a. Dokter Sp.OG</t>
  </si>
  <si>
    <t xml:space="preserve">b. Dokter umum        terlatih (Asuhan         Persalinan 
 Normal)
</t>
  </si>
  <si>
    <t xml:space="preserve">c. Bidan  </t>
  </si>
  <si>
    <t xml:space="preserve">Dokter Spesialis
Obgyn
</t>
  </si>
  <si>
    <t>b. Dokter Sp.A</t>
  </si>
  <si>
    <t>c. Dokter Sp.An</t>
  </si>
  <si>
    <t>Maksimal 20 %</t>
  </si>
  <si>
    <t xml:space="preserve"> ≥80 %</t>
  </si>
  <si>
    <t>≤ 3 %</t>
  </si>
  <si>
    <t>0,75%</t>
  </si>
  <si>
    <t>a. Dr Sp.Anestesi dan dokter spesialis sesuai dengan kasus yang ditangani</t>
  </si>
  <si>
    <t>b. 100% perawat minimal D3 dengan sertifikat mahir ICU/setara D4.</t>
  </si>
  <si>
    <t>5 Tahun</t>
  </si>
  <si>
    <t>Maks. 3 Jam</t>
  </si>
  <si>
    <t>2,52 jam</t>
  </si>
  <si>
    <t>3 jam</t>
  </si>
  <si>
    <t>2 jam</t>
  </si>
  <si>
    <t>Dr Sp.Rad</t>
  </si>
  <si>
    <t>≤ 2%</t>
  </si>
  <si>
    <t>4,8%</t>
  </si>
  <si>
    <t>≥ 80%</t>
  </si>
  <si>
    <t>Maks. 140 menit (kimia darah dan darah rutin)</t>
  </si>
  <si>
    <t>160 mnt</t>
  </si>
  <si>
    <t>150 mnt</t>
  </si>
  <si>
    <t>140 mnt</t>
  </si>
  <si>
    <t xml:space="preserve">Dokter Sp.PK </t>
  </si>
  <si>
    <t>≤ 50 %</t>
  </si>
  <si>
    <t>≤30 menit</t>
  </si>
  <si>
    <t>30 menit</t>
  </si>
  <si>
    <t>25 menit</t>
  </si>
  <si>
    <t>20 menit</t>
  </si>
  <si>
    <t>≤60 menit</t>
  </si>
  <si>
    <t>60 menit</t>
  </si>
  <si>
    <t>50 menit</t>
  </si>
  <si>
    <t>45 menit</t>
  </si>
  <si>
    <t>40 menit</t>
  </si>
  <si>
    <t>≥90 %</t>
  </si>
  <si>
    <t>90,5%</t>
  </si>
  <si>
    <t>91,5%</t>
  </si>
  <si>
    <t>≤ 20 %</t>
  </si>
  <si>
    <t>100 % Terlayani</t>
  </si>
  <si>
    <t>≥ 0,01 %</t>
  </si>
  <si>
    <t>0,01%</t>
  </si>
  <si>
    <t>≤ 10 menit</t>
  </si>
  <si>
    <t>15 menit</t>
  </si>
  <si>
    <t>12 menit</t>
  </si>
  <si>
    <t>10 menit</t>
  </si>
  <si>
    <t>≤15 menit</t>
  </si>
  <si>
    <t>18 menit</t>
  </si>
  <si>
    <t>a. BOD &lt; 30 mg/l</t>
  </si>
  <si>
    <t>b. COD &lt; 80 mg/l</t>
  </si>
  <si>
    <t>c. TSS &lt; 30 mg/l</t>
  </si>
  <si>
    <t>d. PH 6 – 9</t>
  </si>
  <si>
    <t>PH 6-9</t>
  </si>
  <si>
    <t>≥ 60 %</t>
  </si>
  <si>
    <t>≥ 40 %</t>
  </si>
  <si>
    <t>≤ 2 Jam</t>
  </si>
  <si>
    <t>1,5 jam</t>
  </si>
  <si>
    <t>1 jam</t>
  </si>
  <si>
    <t xml:space="preserve"> 1 jam</t>
  </si>
  <si>
    <t>≤1 Jam</t>
  </si>
  <si>
    <t xml:space="preserve">≤1 Jam   </t>
  </si>
  <si>
    <t>≤80 %</t>
  </si>
  <si>
    <t>Anggota Komite PPI yang terlatih 100%</t>
  </si>
  <si>
    <t>Anggota Tim PPI yang terlatih 75%</t>
  </si>
  <si>
    <t>a. Penegakan diagnosis TB       melalui pemeriksaan      mikroskopis TB</t>
  </si>
  <si>
    <t>b. Terlaksananya kegiatan pencatatan dan pelaporan TB di RS</t>
  </si>
  <si>
    <t>Pemenuhan kebutuhan darah bagi setiap pelayanan transfusi</t>
  </si>
  <si>
    <t>Ada pengurus komite PPI (SK Direktur RS ttg struktur Org PPI)</t>
  </si>
  <si>
    <t>5. Pengelolaan BLUD Puskesmas</t>
  </si>
  <si>
    <t>˂30 mg/l</t>
  </si>
  <si>
    <t>˂80 mg/l</t>
  </si>
  <si>
    <t>RSUD KH Daud Arif</t>
  </si>
  <si>
    <t>Anggaran dan Realisasi Pendanaan Pelayanan Dinas Kesehatan</t>
  </si>
  <si>
    <t>5.2.30</t>
  </si>
  <si>
    <t xml:space="preserve">Persentase kecukupan sarana dan prasarana layak guna Perangkat daerah </t>
  </si>
  <si>
    <t>72 Bulan</t>
  </si>
  <si>
    <t>Meningkatnya disiplin aparatur</t>
  </si>
  <si>
    <t xml:space="preserve">Berjalannya kegiatan  administrasi perkantoran dengan lancar (Rata – rata) </t>
  </si>
  <si>
    <t>12 Bulan</t>
  </si>
  <si>
    <t>Meningkatnya kompetensi  ASN</t>
  </si>
  <si>
    <t xml:space="preserve">Meningkatnya persentase perangkat daerah dengan nilai AKIP “B” </t>
  </si>
  <si>
    <t>Aspek Kajian</t>
  </si>
  <si>
    <t>Capaian Kondisi Saat ini</t>
  </si>
  <si>
    <t>Standar yang digunakan</t>
  </si>
  <si>
    <t>Faktor yang mempengaruhi</t>
  </si>
  <si>
    <t>Permasalahan Pelayanan SKPD</t>
  </si>
  <si>
    <t xml:space="preserve">Internal </t>
  </si>
  <si>
    <t>External</t>
  </si>
  <si>
    <t>Cakupan Kunjungan Ibu Hamil K4.</t>
  </si>
  <si>
    <t>Permenkes 741/Menkes/Per/VIII/2008</t>
  </si>
  <si>
    <t>Pendataan bumil belum maksimal dan masih adanya bumil yang drop out K4</t>
  </si>
  <si>
    <t>Letak Geografis</t>
  </si>
  <si>
    <t>Letak Geografis Faskes yang belum strategis dalam jangkauan masyarakat</t>
  </si>
  <si>
    <t>Cakupan Ibu hamil dengan komplikasi yang ditangani.</t>
  </si>
  <si>
    <t xml:space="preserve"> - s.d.a -</t>
  </si>
  <si>
    <t>Masih ada 22 desa dari 134 desa/kel yang belum melaksanakan P4K sehingga ibu hamil dengan komplikasi tidak terdata semua</t>
  </si>
  <si>
    <t>Dukungan Pemerintahan Desa</t>
  </si>
  <si>
    <t>Cakupan pertolongan persalinan oleh bidan atau tenaga kesehatan yang memiliki kompetensi kebidanan.</t>
  </si>
  <si>
    <t>Belum terbentuknya Regionalisasi rujukan kasus maternal dan neonatal ditingkat puskesmas</t>
  </si>
  <si>
    <t>Keterbatasan jumlah SDM Kesehatan terutama Dokter PONED</t>
  </si>
  <si>
    <t>Cakupan pelayanan Ibu Nifas</t>
  </si>
  <si>
    <t>Ibu bersalin dengan dukun kurang akses dengan tenaga kesehatan</t>
  </si>
  <si>
    <t>Cakupan neonatal dengan komplikasi yang ditangani</t>
  </si>
  <si>
    <t>Masih adanya kesalahan persepsi mengenai pengertian penanganan komplikasi, sehingga tidak semua penanganan kasus komplikasi dapat terlaporkan</t>
  </si>
  <si>
    <t xml:space="preserve">2. Berkurangnya kelengkapan Tim PONED (Pelayanan Obsetri Neonatal Esensial Dasar) puskesmas yang sudah dibentuk dan dilatih dikarenakan pindah tempat bertugas </t>
  </si>
  <si>
    <t>Cakupan kunjungan bayi.</t>
  </si>
  <si>
    <t>1. Masih banyak bayi yang imunisasinya belum lengkap 2. Deteksi Dini tumbuh kembang (DDTK) belum maksimal karena jumlah tenaga terlatih DDTK masih kurang</t>
  </si>
  <si>
    <t>Cakupan Desa/Kelurahan Universal Child Immunization (UCI).</t>
  </si>
  <si>
    <t>1. Belum tertibnya pencatatan dan pelaporan didesa   dan Pembagian target dan sasaran tidak sesuai dengan kondisi dilapangan</t>
  </si>
  <si>
    <t xml:space="preserve">Kurangnya koordinasi dengan faskes, PKK dan  Kepala Desa </t>
  </si>
  <si>
    <t>Cakupan pelayanan anak balita.</t>
  </si>
  <si>
    <t>1. Kurangnya dukungan suami kepada istri untuk mengantarkan balita ke posyandu dan Tingkatkan pelayanan batita (PAUD) di Posyandu</t>
  </si>
  <si>
    <t>2. Deteksi Dini tumbuh kembang anak balita belum maksimal ( 85,3%)</t>
  </si>
  <si>
    <t>Cakupan pemberian makanan pendamping ASI pada anak usia 6-24 bulan keluarga miskin.</t>
  </si>
  <si>
    <t xml:space="preserve">Anggaran untuk ketersediaan  MP ASI anak usia 6-24 bulan keluarga miskin tidak ada </t>
  </si>
  <si>
    <t>Cakupan Balita gizi buruk mendapat perawatan</t>
  </si>
  <si>
    <t>Kasus gizi buruk disertai penyakit penyerta</t>
  </si>
  <si>
    <t>Kurangnya pengetahuan masyarakt untuk mengkonsumsi Gizi Seimbang</t>
  </si>
  <si>
    <t>Belum terbentuknya pusat Gizi Masyarakat</t>
  </si>
  <si>
    <t>Cakupan penjaringan kesehatan siswa SD dan setingkat</t>
  </si>
  <si>
    <t>Adanya siswa yang tidak masuk sekolah pada saat dilakukan penjaringan oleh petugas dilapangan sehingga cakupan tidak mencapai 100%</t>
  </si>
  <si>
    <t>Cakupan peserta KB Aktif</t>
  </si>
  <si>
    <t>Pengetahuan  masyarakat tentang KB masih kurang</t>
  </si>
  <si>
    <t>Cakupan Penemuan dan penanganan penderita penyakit</t>
  </si>
  <si>
    <t>Urbanisasi penduduk yang berdampak tingginya kasus penyakit menular</t>
  </si>
  <si>
    <t>A.</t>
  </si>
  <si>
    <t>Acute Flacid Paralysis (AFP) rate per 100.000 penduduk &lt; 15 tahun</t>
  </si>
  <si>
    <t>Masih kurangnya tenaga terlatih AFP</t>
  </si>
  <si>
    <t>B.</t>
  </si>
  <si>
    <t xml:space="preserve">Penemuan Penderita Pneumonia Balita </t>
  </si>
  <si>
    <t>C.</t>
  </si>
  <si>
    <t xml:space="preserve"> Penemuan Pasien Baru TB BTA Positif</t>
  </si>
  <si>
    <t>1. Pelacakan kasus belum dilakukan secara maksimal</t>
  </si>
  <si>
    <t>Kurangnya kerjasama lintas program dan lintas sektoral</t>
  </si>
  <si>
    <t>D.</t>
  </si>
  <si>
    <t>Penderita DBD yang Ditangani</t>
  </si>
  <si>
    <t xml:space="preserve">Kurangnya pengetahuan, sikap dan perilaku masyarakat terhadap perilaku hidup bersih dan sehat  (PHBS)      </t>
  </si>
  <si>
    <t>E.</t>
  </si>
  <si>
    <t>Penemuan Penderita Diare</t>
  </si>
  <si>
    <t>Masih kurangnya peranan kader dalam penemuan kasus diare</t>
  </si>
  <si>
    <t>Cakupan pelayanan kesehatan dasar masyarakat miskin</t>
  </si>
  <si>
    <t xml:space="preserve">Sistem pencatatan kunjungan masyarakat miskin ke pelayanan dasar tidak dipisahkan antara pasien umum dengan maskin  </t>
  </si>
  <si>
    <t>Masyarakat miskin pada waktu berobat tidak membawa kartu jaminan kesehatan</t>
  </si>
  <si>
    <t>Masih Banyak masyarakat  miskin yang belum terdata sehingga menggunkan SKTM sebagai jaminan Berobat</t>
  </si>
  <si>
    <t>Cakupan pelayanan kesehatan rujukan pasien masyarakat miskin.</t>
  </si>
  <si>
    <t>1.Kurang tanggapnya staf terhadap keluhan pasien   2. adanya perilaku petugas yang kurang ramah dan tidak komunikatif   3. Pencatatan dan pelaporan yang kurang tertib</t>
  </si>
  <si>
    <t>Cakupan pelayanan gawat darurat level 1 yg harus diberikan sarana kesehatan (RS) di Kab/Kota.</t>
  </si>
  <si>
    <t>Kurang minatnya dokter untuk mengikuti pelatihan kegawatdaruratan (GELS,ACLS,ATLS) terutama dengan biaya mandiri</t>
  </si>
  <si>
    <t>Kurangnya dukungan Pembiayaan untuk mengikuti pelatihan bidang kesehatan</t>
  </si>
  <si>
    <t>Cakupan Desa/Kelurahan mengalami KLB yang dilakukan penyelidikan epidemiologi &lt;24 jam</t>
  </si>
  <si>
    <t>1. Keterlambatan  dalam menerima laporan               2. Tenaga surveylans masih kurang</t>
  </si>
  <si>
    <t>Cakupan Desa Siaga Aktif</t>
  </si>
  <si>
    <t>Peranan kader belum maksimal</t>
  </si>
  <si>
    <t xml:space="preserve">kurangnya peran serta aparatur desa </t>
  </si>
  <si>
    <t>Kesadaran masyarakat yang masih kurang auntuk hidup berPHBS</t>
  </si>
  <si>
    <t>Pelayanan Umum</t>
  </si>
  <si>
    <t>SOP</t>
  </si>
  <si>
    <t>Jumlah dana yang masih terbatas</t>
  </si>
  <si>
    <t>SDM</t>
  </si>
  <si>
    <t>Permasalahan Pelayanan Perangkat Daerah</t>
  </si>
  <si>
    <t>1. Masih Kurang sarana, prasarana dan fasilitas peralatan medik,keperawatan dan non medik dari standar pelayanan</t>
  </si>
  <si>
    <t>Masih kurang, baik sarana dan Prasarana serta Sumber Daya Manusia</t>
  </si>
  <si>
    <t>Jumlah dana yang masih terbatas untuk mendukung kegiatan dan pengembangan pelayanan</t>
  </si>
  <si>
    <t>2. Kurangnya jumlah dan Kualifikasi tenaga medis keperawatan dan non medis untuk memenuhi standar pelayanan Rumah Sakit Type C</t>
  </si>
  <si>
    <t>1. Penempatan tenaga medis profesional yang belum merata</t>
  </si>
  <si>
    <t>2. Undang-undang perlindungan konsumen yang hanya berpihak pada pasien/ masyarakat</t>
  </si>
  <si>
    <t>Identifikasi Permasalahan Berdasarkan Tugas dan Fungsi Pelayanan Dinas Kesehatan Tanjab Barat</t>
  </si>
  <si>
    <t>Masih ada dukun bayi yang aktif menolong persalinan (4,99%)</t>
  </si>
  <si>
    <t>1. Masih kurangnya tenaga kesehatan yang terlatih MTBS ( baru 6 PKM dari 16 PKM yang ada )                                                             2. Kurangnya peran serta kader posyandu dalam pelaksanaan pemberantasan ISPA/Pneumonia</t>
  </si>
  <si>
    <t>Terhadap VISI dan MISI Kepala Daerah Kabupaten Tanjung Jabung Barat</t>
  </si>
  <si>
    <t>VISI</t>
  </si>
  <si>
    <r>
      <t>‘Terwujudnya Kabupaten Tanjung Jabung Barat Yang Maju, Adil, Makmur, Bermartabat dan Berkualitas”</t>
    </r>
    <r>
      <rPr>
        <sz val="10"/>
        <color theme="1"/>
        <rFont val="Arial"/>
        <family val="2"/>
      </rPr>
      <t xml:space="preserve">. </t>
    </r>
  </si>
  <si>
    <t>Misi dan Program Kepala Daerah</t>
  </si>
  <si>
    <t>Faktor</t>
  </si>
  <si>
    <t>Penghambat</t>
  </si>
  <si>
    <t>Pendorong</t>
  </si>
  <si>
    <t>Belum Semua Faskes dapat dijangkau melalui jalan darat</t>
  </si>
  <si>
    <t>Program Pemerintah untuk pembangunan Infrastruktur Jalan</t>
  </si>
  <si>
    <t>Program Pemerintah untuk pendidikan dokter Spesialis / pelatihan kesehatan</t>
  </si>
  <si>
    <t>suspec penyakit menular anggan untuk malakukan proses pengobatan</t>
  </si>
  <si>
    <t>Program Penanggulangan dan pencegahan penyakit menular</t>
  </si>
  <si>
    <t>Kurangnya kesadaran masyarakat tentang pentingnya jaminan kesehatan</t>
  </si>
  <si>
    <t>Program Jamkesda</t>
  </si>
  <si>
    <t>Kurangnya alokasi dana pendidikan dan pelatihan kesehatan</t>
  </si>
  <si>
    <t>Kesadaran masyarakat yang masih kurang untuk hidup berPHBS</t>
  </si>
  <si>
    <t>Rendahnya SDM tentang kesehatan di desa</t>
  </si>
  <si>
    <t>Program Desa UKBM</t>
  </si>
  <si>
    <t>Kurangnya sarana,prasarana dan fasilitas peralatan medik keperawatan dan non medik sesuai standar pelayanan RSUD Type C</t>
  </si>
  <si>
    <t>Perhatian Pemerintah Daerah cukup baik untuk rencana pemenuhan anggaran guna peningkatan fasilitas sarana dan prasarana</t>
  </si>
  <si>
    <t>Faktor Pendorong dan Penghambat Pelayanan Dinas Kesehatan</t>
  </si>
  <si>
    <t>Misi 2: Meningkatkan kualitas hidup masyarakat melalui pendidikan, kesehatan dan pelestarian lingkungan hidup.</t>
  </si>
  <si>
    <t>Tenaga nakes yang terlatih berpindah tugas /melanjutkan pendidikan dan belum dapat pengganti</t>
  </si>
  <si>
    <t>Tabel 3.2</t>
  </si>
  <si>
    <t>Meningkatnya akses kualitas pelayanan kesehatan bayi anak dan remaja</t>
  </si>
  <si>
    <t xml:space="preserve">program regionalisasi Puskesmas Poned </t>
  </si>
  <si>
    <t>Meningkatnya akses dan kualitas pelayanan kesehatan ibu dan reproduksi</t>
  </si>
  <si>
    <t>Program Pembangunan fasilitas pelayanan kesehatan yang berasaskan pendekatan kepada masyarakat</t>
  </si>
  <si>
    <t>Jangkauan pelayanan kesehatan terutama pembangunan faskes yang berdasarkan hibah tanah masyarakat tanpa memperhatikan letak strategisnya</t>
  </si>
  <si>
    <t>Meningkatnya akses pelayanan kesehatan dasar an rujukan yang berkualitas bagi masyarakat</t>
  </si>
  <si>
    <t>Tersedianya obat, vaksin dan perbekalan kesehatan yang bermutu, merata dan terjangkau di pelayanan kesehatan pemerintah</t>
  </si>
  <si>
    <t>Meningatnya pengendalian pra dan pasca pemesaran alat kesehatan dan PKRT</t>
  </si>
  <si>
    <t>Meningkatnya pengelolaan data dan informasi kesehatan</t>
  </si>
  <si>
    <t>Program Pemerintah dalam memberikan jaminan pelayanan kesehatan terutama untuk masayarakat miskin</t>
  </si>
  <si>
    <t>Rendahnya kesadaran masyarakat untuk menjadi peserta BPJS Mandiri</t>
  </si>
  <si>
    <t>terselenggaranya penguatan  jaminan kesehatan nasional(JKN )/ Kartu Indonesia Sehat</t>
  </si>
  <si>
    <t>Program pemerintah untuk peningkatan kualitas tenaga kesehatan</t>
  </si>
  <si>
    <t>keterbatasan alokasi dana bidang kesehatan terutama untuk pelatihan tenaga kesehatan</t>
  </si>
  <si>
    <t>Meningkatnya pelayanan registrasi dan penyelenggaraan standarisasi pendidikan profesi, pembinaan serta penanganan kasus pelanggaran disiplin dokter dan dokter gigi</t>
  </si>
  <si>
    <t>disetiap desa/kelurahan akan di bentuk kader penanggulangan penyakit menular dan tidak menular</t>
  </si>
  <si>
    <t xml:space="preserve">penduduk yang masuk ke Tanjab Barat belum sepenuhnya melapor terutama penduduk yang sudah mempunyai resiko penyakit </t>
  </si>
  <si>
    <t>Menurunya penyakit menular, penyakit tidak menular dan peningkatan kualitas lingkungan</t>
  </si>
  <si>
    <t>Menurunnya angka kesakitan dan kematian penyakit yang dapat dicegah dengan imunisasi, peningkatan surveilans, karantina kesehatan dan kesehatan matra</t>
  </si>
  <si>
    <t>Meningkatnya pelayanan Gizi Masyarakat</t>
  </si>
  <si>
    <t>Alokasi Dana Desa untuk kesehatan</t>
  </si>
  <si>
    <t>Kurangnya peran aparatur desa dalam pergerakan Hidup berPHBS</t>
  </si>
  <si>
    <t>Meningkatnya pelaksanaan pemberdayaan dan promosi kesehatan kepada masyarakat</t>
  </si>
  <si>
    <t>Sebagai Faktor</t>
  </si>
  <si>
    <t>Permasalah Pelayanan SKPD Kabupaten</t>
  </si>
  <si>
    <t>Faktor Penghambat dan Pendorong Keberhasilan Penanganannya</t>
  </si>
  <si>
    <t>Tabel 3.4</t>
  </si>
  <si>
    <t>Dana Terbatas ( APBD )</t>
  </si>
  <si>
    <t>Lahan masih tersedia</t>
  </si>
  <si>
    <t>Pembangunan Gudang Arsip</t>
  </si>
  <si>
    <t>Pembangunan Ruang Rawat Inap VIP</t>
  </si>
  <si>
    <t>- Lahan ada</t>
  </si>
  <si>
    <t>Pembangunan Ruang Endoskopi</t>
  </si>
  <si>
    <t>- Alat tersedia melalui dana APBN</t>
  </si>
  <si>
    <t>- Lahan Masih tersedia</t>
  </si>
  <si>
    <t>Permasalahan Pelayanan Perangkat Daerah Kabupaten berdasarkan sasaran Renstra K/L serta</t>
  </si>
  <si>
    <t>Dokter yang telah memiliki keahlian PONED berpindahtugas atau menerukan jenjang pendidikan kedokterannya</t>
  </si>
  <si>
    <t>Tabel 3.3</t>
  </si>
  <si>
    <t>Permasalahan Pelayanan Perangkat Daerah Kabupaten</t>
  </si>
  <si>
    <t>Terwujudnya mutu lingkungan yang lebih sehat agar dapat melindungi masyarakat dari ancaman bahaya yang berasal dari lingkungan sehingga tercapai derajat kesehatan individu, keluarga dan masyarakat yang optimal</t>
  </si>
  <si>
    <t>Menurunnya angka kesakitan penyakit menular</t>
  </si>
  <si>
    <t>Menurunnya angka kesakitan penyakit tidak menular</t>
  </si>
  <si>
    <t>Meningkatnya kualitas SDM kesehatan melalui pendidikan dan pelatihan kesehatan dan uji kompetensi, akreditasi dan sertifikasi</t>
  </si>
  <si>
    <t>Meningkatnya Jaminan Perlindungan Kesehatan Masyarkat melalui JKN dan Jamkesda</t>
  </si>
  <si>
    <t>Meningkatnya Sistem Informasi Kesehatan</t>
  </si>
  <si>
    <t>Meningkatnya Pengelolaan Perbekalan obat kesehatan</t>
  </si>
  <si>
    <t>Meningkatnya  kesehatan Ibu, Anak, Balita dan Lansia serta Kesehatan Reproduksi</t>
  </si>
  <si>
    <t>Sasaran Jangka Menengah Renstra K/L</t>
  </si>
  <si>
    <t>Sasaran Jangka Menengah Renstra Dinkes Provinsi</t>
  </si>
  <si>
    <t>Permasalahan Pelayanan Perangkat Daerah Kabupaten berdasarkan sasaran Renstra Dinkes Provinsi</t>
  </si>
  <si>
    <t>serta Faktor Penghambat dan Pendorong Keberhasilan Penanganannya</t>
  </si>
  <si>
    <t>Tabel 3.5</t>
  </si>
  <si>
    <t>Tabel 3.6</t>
  </si>
  <si>
    <t>Rencana Tata Ruang Wilayah Terkait Tugas dan Fungsi SKPD</t>
  </si>
  <si>
    <t xml:space="preserve">Permasalah Pelayanan SKPD </t>
  </si>
  <si>
    <t>Pembangunan Rumah Sakit Pratama</t>
  </si>
  <si>
    <t>Status Lahan/Tanah yang akan dibanguan masih ada yang belum memiliki sertifikat An. Pemda Tanjab Barat</t>
  </si>
  <si>
    <t>Kementerian Kesehatan memberikan peluang dalam pembangunan dan peningkatan fasilitas pelayanan kesehatan dengan cara memberikan dukungan dana melalui dana DAK Bidang kesehatan</t>
  </si>
  <si>
    <t>Relokasi Gudang Farmasi</t>
  </si>
  <si>
    <t>Relokasi Puskesmas Perawatan Teluk Nilau</t>
  </si>
  <si>
    <t>Relokasi Puskesmas Kuala Tungkal I</t>
  </si>
  <si>
    <t>Peningkatan Puskesmas Lubuk Kambing</t>
  </si>
  <si>
    <t>Peningkatan Puskesmas Parit Deli</t>
  </si>
  <si>
    <t>Peningkatan Puskesmas TKL V</t>
  </si>
  <si>
    <t>Peningkatan Puskesmas Senyerang</t>
  </si>
  <si>
    <t>Peningkatan Puskesmas Sukarejo</t>
  </si>
  <si>
    <t>Peningkatan Puskesmas Pelabuhan Dagang</t>
  </si>
  <si>
    <t>Peningkatan Puskesmas Rantau Badak</t>
  </si>
  <si>
    <t>Peningkatan Puskesmas Kuala  Tungkal II</t>
  </si>
  <si>
    <t>Pembangunan  IPAL Puskesmas</t>
  </si>
  <si>
    <t>lokasi lama yang harus diperbaiki</t>
  </si>
  <si>
    <t>Pembangunan Gedung Tindakan Operasi</t>
  </si>
  <si>
    <t>Fasilitas gedung dan sarana operasi saat ini kurang memadai / tidak sesuai ketentuan permenkes no 54 tahun 2014</t>
  </si>
  <si>
    <t>Pembuatan akses jalan di lingkungan rumah Sakit</t>
  </si>
  <si>
    <t>Banyak arsip yang tidak tersimpan rapi dikarenakan kekurangan tempat/ lokasi penyimpanan</t>
  </si>
  <si>
    <t>Jalan sebagian rusak berat sehungga akses keluar masuk kendaraan dan pejalan kaki terhambat</t>
  </si>
  <si>
    <t>Banyak Pasien yang harus antri untuk menempati ruang VIP</t>
  </si>
  <si>
    <t>- Pasien yang antri ingin menempati ruang VIP banyak</t>
  </si>
  <si>
    <t>Ruang yang ada sekarang tidak memenuhi standar</t>
  </si>
  <si>
    <t>Belum tersedia tempat sesuai standar</t>
  </si>
  <si>
    <t>- Jumlah pasien yang perlu pemeriksaan endoskopi</t>
  </si>
  <si>
    <t xml:space="preserve">Permasalahan Pelayanan Dinas Kesehatan Kabupaten berdasarkanTelaahan Rencana </t>
  </si>
  <si>
    <t>Tata Ruang Wilayah serta Faktor Penghambat dan Pendorong Keberhasilan Penanganannya</t>
  </si>
  <si>
    <t>Tabel 3.7</t>
  </si>
  <si>
    <t>beserta Faktor Penghambat dan Pendorong Keberhasilan Penanganannya</t>
  </si>
  <si>
    <t>Belum tersedianya sarana pengolahan limah medis puskesmas ( IPAL )</t>
  </si>
  <si>
    <t>Pembangunan IPAL Puskesmas membutuhkan dana yang cukup besar</t>
  </si>
  <si>
    <t>Kementerian Kesehatan memberikan peluang guna pembangunan fasilitas tersebut melalui dana DAK Bidang kesehatan</t>
  </si>
  <si>
    <t>Telahan Rencana Struktur tata ruang Dinas Kesehatan Kabupaten Tanjung Jabung barat</t>
  </si>
  <si>
    <t>Rencana Struktur Ruang</t>
  </si>
  <si>
    <t>Struktur ruang saat ini</t>
  </si>
  <si>
    <t>Indikasi Program Pemanfaatan ruang pada periode perencaan tahun berkenaan</t>
  </si>
  <si>
    <t>Arahan Lokasi Pengembangan Pelayanan</t>
  </si>
  <si>
    <t>Belum Ada</t>
  </si>
  <si>
    <t>Pendekatan Pelayanan Kesehatan Rujukan</t>
  </si>
  <si>
    <t>Kec. Merlung</t>
  </si>
  <si>
    <t>Bergabung dengan Kantor Dinkes</t>
  </si>
  <si>
    <t>Mutu Obat dan perbekalan kesehatan lebih terjamin</t>
  </si>
  <si>
    <t>Peningkatan Kualitas dan Mutu Kefarmasian</t>
  </si>
  <si>
    <t>Kota Kuala Tungkal</t>
  </si>
  <si>
    <t>Lahan untuk pengembangan terlalu sempit</t>
  </si>
  <si>
    <t>Peningkatan Kualitas dan mutu pelayanan</t>
  </si>
  <si>
    <t>Pelayanan Kesehatan Lebih bermutu di wilayah Teluk Nilau</t>
  </si>
  <si>
    <t>Berdekatan dengan fasilitas Publik lainya</t>
  </si>
  <si>
    <t>Letak puskesmas kurang strategis</t>
  </si>
  <si>
    <t>Pelayanan Kesehatan Lebih bermutu di wilayah Kuala Tungkal I</t>
  </si>
  <si>
    <t>Lebih mendekatkan ke daerah pengembangan</t>
  </si>
  <si>
    <t>Puskesmas Non Rawat Inap</t>
  </si>
  <si>
    <t>Keterjangkauan Pelayanan Kesehatan</t>
  </si>
  <si>
    <t>Puskesmas Melaksanakan Pelayanan Rawat Inap</t>
  </si>
  <si>
    <t>lokasi peningkatan yang strategis</t>
  </si>
  <si>
    <t>baru 2 Puskesmas ( Suban/Merlung)</t>
  </si>
  <si>
    <t>Limbah Cair Puskesmas terkendali</t>
  </si>
  <si>
    <t>Lingkungan yang bersih</t>
  </si>
  <si>
    <t>Setiap Puskesmas</t>
  </si>
  <si>
    <t>Pengaruh rencana struktur ruang pada pelayanan Perangkat Daerah</t>
  </si>
  <si>
    <t xml:space="preserve">Aspek Kajian </t>
  </si>
  <si>
    <t>Ringkasan KLHS</t>
  </si>
  <si>
    <t>Kapasitas daya dukung dan daya tampung lingkungan hidup untuk pembangunan</t>
  </si>
  <si>
    <t>Perkiraan mengenai dampai dan resiko lingkungan hidup</t>
  </si>
  <si>
    <t>Mengurangi resiko pencemaran lingkungan akibat dari limbah medis puskesmas terutama puskesmas perawatan</t>
  </si>
  <si>
    <t>Meningkatkan pelayanan kesehatan terhadapat masyarakat dan mengurangi tingkat resiko pencemaran akibat limbah medis dilingkungan sekitar puskesmas</t>
  </si>
  <si>
    <t>Program pengendalian Limbah ini wajib dilaksanakan sesuai dengan perarturan menteri lingkungan hidup No… thn….</t>
  </si>
  <si>
    <t>Kinerja layanan/jasa ekosistem</t>
  </si>
  <si>
    <t>Efisiensi pemanfaatan sumber daya alam</t>
  </si>
  <si>
    <t>Tingkat ketahanan dan potensi keanekaraman hayati</t>
  </si>
  <si>
    <t>Implikasi terhadap Pelayanan Perangkat Daerah</t>
  </si>
  <si>
    <t>Catatan bagi Perumusan Program dan Kegiatan Perangkat Daerah</t>
  </si>
  <si>
    <t>Tabel 3.8</t>
  </si>
  <si>
    <t>Hasil Analisis Terhadap Dokumen KLHS</t>
  </si>
  <si>
    <t>Tingkat kerenrtanan dan kapasitas adaptasi terhadapa perubahan iklim</t>
  </si>
  <si>
    <t xml:space="preserve"> DINAS KESEHATAN KABUPATEN TANJUNG JABUNG BARAT</t>
  </si>
  <si>
    <t>RENCANA PROGRAM, KEGIATAN, DAN PENDANAAN PERANGKAT DAERAH</t>
  </si>
  <si>
    <t>Program Pelayanan Kesehatan  Penduduk Miskin</t>
  </si>
  <si>
    <t>Permasalahan Pelayanan Perangkat Daerah berdasarkan Analisis KLHS</t>
  </si>
  <si>
    <t>Hasil KHLS terkait Tugas dan Fungsi Perangkat Daerah</t>
  </si>
  <si>
    <t xml:space="preserve">Permasalah Pelayanan Perangkat Daerah </t>
  </si>
</sst>
</file>

<file path=xl/styles.xml><?xml version="1.0" encoding="utf-8"?>
<styleSheet xmlns="http://schemas.openxmlformats.org/spreadsheetml/2006/main">
  <numFmts count="6">
    <numFmt numFmtId="41" formatCode="_(* #,##0_);_(* \(#,##0\);_(* &quot;-&quot;_);_(@_)"/>
    <numFmt numFmtId="43" formatCode="_(* #,##0.00_);_(* \(#,##0.00\);_(* &quot;-&quot;??_);_(@_)"/>
    <numFmt numFmtId="164" formatCode="_(&quot;Rp&quot;* #,##0_);_(&quot;Rp&quot;* \(#,##0\);_(&quot;Rp&quot;* &quot;-&quot;_);_(@_)"/>
    <numFmt numFmtId="165" formatCode="_(* #,##0_);_(* \(#,##0\);_(* &quot;-&quot;??_);_(@_)"/>
    <numFmt numFmtId="166" formatCode="0.0%"/>
    <numFmt numFmtId="167" formatCode="0.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  <charset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7"/>
      <color theme="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sz val="9"/>
      <color indexed="8"/>
      <name val="Arial"/>
      <family val="2"/>
    </font>
    <font>
      <sz val="8"/>
      <color indexed="8"/>
      <name val="Calibri"/>
      <family val="2"/>
    </font>
    <font>
      <sz val="9"/>
      <color rgb="FFFF0000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7"/>
      <name val="Times New Roman"/>
      <family val="1"/>
    </font>
    <font>
      <b/>
      <sz val="7"/>
      <name val="Times New Roman"/>
      <family val="1"/>
    </font>
    <font>
      <i/>
      <sz val="9"/>
      <name val="Arial"/>
      <family val="2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2"/>
      <name val="Arial"/>
      <family val="2"/>
    </font>
    <font>
      <b/>
      <u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" fillId="0" borderId="0"/>
    <xf numFmtId="41" fontId="4" fillId="0" borderId="0" applyFont="0" applyFill="0" applyBorder="0" applyAlignment="0" applyProtection="0"/>
    <xf numFmtId="0" fontId="11" fillId="0" borderId="0"/>
    <xf numFmtId="0" fontId="4" fillId="0" borderId="0"/>
    <xf numFmtId="4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13" fillId="0" borderId="0"/>
    <xf numFmtId="9" fontId="1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0" fontId="3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" fillId="0" borderId="0"/>
  </cellStyleXfs>
  <cellXfs count="1028">
    <xf numFmtId="0" fontId="0" fillId="0" borderId="0" xfId="0"/>
    <xf numFmtId="0" fontId="7" fillId="0" borderId="0" xfId="4" applyFont="1"/>
    <xf numFmtId="0" fontId="7" fillId="0" borderId="0" xfId="4" applyFont="1" applyAlignment="1">
      <alignment horizontal="center"/>
    </xf>
    <xf numFmtId="0" fontId="7" fillId="0" borderId="0" xfId="4" applyFont="1" applyAlignment="1">
      <alignment vertical="center"/>
    </xf>
    <xf numFmtId="0" fontId="7" fillId="0" borderId="7" xfId="4" applyFont="1" applyBorder="1" applyAlignment="1">
      <alignment horizontal="center"/>
    </xf>
    <xf numFmtId="0" fontId="7" fillId="0" borderId="2" xfId="4" applyFont="1" applyBorder="1" applyAlignment="1">
      <alignment horizontal="center"/>
    </xf>
    <xf numFmtId="0" fontId="7" fillId="0" borderId="2" xfId="4" quotePrefix="1" applyFont="1" applyBorder="1" applyAlignment="1">
      <alignment horizontal="center" vertical="center" wrapText="1"/>
    </xf>
    <xf numFmtId="0" fontId="7" fillId="0" borderId="3" xfId="4" quotePrefix="1" applyFont="1" applyBorder="1" applyAlignment="1">
      <alignment horizontal="center" vertical="center" wrapText="1"/>
    </xf>
    <xf numFmtId="0" fontId="7" fillId="0" borderId="2" xfId="4" quotePrefix="1" applyFont="1" applyBorder="1" applyAlignment="1">
      <alignment horizontal="center"/>
    </xf>
    <xf numFmtId="9" fontId="7" fillId="0" borderId="2" xfId="4" applyNumberFormat="1" applyFont="1" applyBorder="1" applyAlignment="1">
      <alignment horizontal="center" vertical="top"/>
    </xf>
    <xf numFmtId="0" fontId="7" fillId="0" borderId="0" xfId="4" applyFont="1" applyAlignment="1">
      <alignment vertical="top"/>
    </xf>
    <xf numFmtId="0" fontId="7" fillId="0" borderId="1" xfId="4" quotePrefix="1" applyFont="1" applyBorder="1" applyAlignment="1">
      <alignment vertical="top" wrapText="1"/>
    </xf>
    <xf numFmtId="0" fontId="7" fillId="0" borderId="2" xfId="4" quotePrefix="1" applyFont="1" applyBorder="1" applyAlignment="1">
      <alignment vertical="top" wrapText="1"/>
    </xf>
    <xf numFmtId="0" fontId="7" fillId="0" borderId="3" xfId="4" quotePrefix="1" applyFont="1" applyBorder="1" applyAlignment="1">
      <alignment vertical="top" wrapText="1"/>
    </xf>
    <xf numFmtId="0" fontId="8" fillId="0" borderId="6" xfId="4" applyFont="1" applyBorder="1" applyAlignment="1">
      <alignment vertical="top" wrapText="1"/>
    </xf>
    <xf numFmtId="0" fontId="8" fillId="0" borderId="2" xfId="4" applyFont="1" applyBorder="1" applyAlignment="1">
      <alignment horizontal="center" vertical="top"/>
    </xf>
    <xf numFmtId="0" fontId="8" fillId="0" borderId="0" xfId="4" applyFont="1" applyAlignment="1">
      <alignment vertical="top"/>
    </xf>
    <xf numFmtId="0" fontId="8" fillId="0" borderId="2" xfId="6" quotePrefix="1" applyFont="1" applyBorder="1" applyAlignment="1">
      <alignment vertical="top" wrapText="1"/>
    </xf>
    <xf numFmtId="0" fontId="8" fillId="0" borderId="0" xfId="4" applyFont="1"/>
    <xf numFmtId="0" fontId="8" fillId="0" borderId="2" xfId="6" quotePrefix="1" applyFont="1" applyBorder="1" applyAlignment="1">
      <alignment wrapText="1"/>
    </xf>
    <xf numFmtId="0" fontId="8" fillId="0" borderId="2" xfId="6" applyFont="1" applyBorder="1" applyAlignment="1">
      <alignment horizontal="center" vertical="top"/>
    </xf>
    <xf numFmtId="0" fontId="8" fillId="0" borderId="2" xfId="4" quotePrefix="1" applyFont="1" applyBorder="1" applyAlignment="1">
      <alignment vertical="top" wrapText="1"/>
    </xf>
    <xf numFmtId="0" fontId="7" fillId="2" borderId="2" xfId="7" applyFont="1" applyFill="1" applyBorder="1"/>
    <xf numFmtId="0" fontId="7" fillId="2" borderId="2" xfId="7" applyFont="1" applyFill="1" applyBorder="1" applyAlignment="1">
      <alignment horizontal="center"/>
    </xf>
    <xf numFmtId="0" fontId="10" fillId="0" borderId="2" xfId="0" quotePrefix="1" applyFont="1" applyBorder="1" applyAlignment="1">
      <alignment vertical="top" wrapText="1"/>
    </xf>
    <xf numFmtId="37" fontId="8" fillId="2" borderId="2" xfId="8" quotePrefix="1" applyNumberFormat="1" applyFont="1" applyFill="1" applyBorder="1" applyAlignment="1">
      <alignment horizontal="center" vertical="top"/>
    </xf>
    <xf numFmtId="0" fontId="8" fillId="0" borderId="1" xfId="4" quotePrefix="1" applyFont="1" applyBorder="1" applyAlignment="1">
      <alignment vertical="top" wrapText="1"/>
    </xf>
    <xf numFmtId="37" fontId="14" fillId="2" borderId="2" xfId="8" applyNumberFormat="1" applyFont="1" applyFill="1" applyBorder="1" applyAlignment="1">
      <alignment horizontal="center" vertical="top"/>
    </xf>
    <xf numFmtId="0" fontId="8" fillId="0" borderId="8" xfId="4" quotePrefix="1" applyFont="1" applyBorder="1" applyAlignment="1">
      <alignment vertical="top" wrapText="1"/>
    </xf>
    <xf numFmtId="0" fontId="8" fillId="0" borderId="6" xfId="4" applyFont="1" applyBorder="1" applyAlignment="1">
      <alignment horizontal="left" vertical="top" wrapText="1"/>
    </xf>
    <xf numFmtId="0" fontId="8" fillId="0" borderId="2" xfId="0" quotePrefix="1" applyFont="1" applyBorder="1" applyAlignment="1">
      <alignment vertical="top" wrapText="1"/>
    </xf>
    <xf numFmtId="0" fontId="8" fillId="0" borderId="1" xfId="0" quotePrefix="1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2" xfId="4" quotePrefix="1" applyFont="1" applyBorder="1" applyAlignment="1">
      <alignment vertical="top"/>
    </xf>
    <xf numFmtId="0" fontId="8" fillId="0" borderId="5" xfId="0" quotePrefix="1" applyFont="1" applyBorder="1" applyAlignment="1">
      <alignment vertical="top" wrapText="1"/>
    </xf>
    <xf numFmtId="0" fontId="8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2" xfId="0" quotePrefix="1" applyFont="1" applyBorder="1" applyAlignment="1">
      <alignment wrapText="1"/>
    </xf>
    <xf numFmtId="37" fontId="8" fillId="0" borderId="2" xfId="8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8" xfId="4" applyFont="1" applyBorder="1" applyAlignment="1">
      <alignment vertical="top" wrapText="1"/>
    </xf>
    <xf numFmtId="9" fontId="8" fillId="0" borderId="2" xfId="0" applyNumberFormat="1" applyFont="1" applyBorder="1" applyAlignment="1">
      <alignment horizontal="center" vertical="top"/>
    </xf>
    <xf numFmtId="9" fontId="8" fillId="0" borderId="2" xfId="0" quotePrefix="1" applyNumberFormat="1" applyFont="1" applyBorder="1" applyAlignment="1">
      <alignment vertical="top" wrapText="1"/>
    </xf>
    <xf numFmtId="0" fontId="8" fillId="0" borderId="2" xfId="0" quotePrefix="1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165" fontId="8" fillId="0" borderId="0" xfId="4" applyNumberFormat="1" applyFont="1"/>
    <xf numFmtId="0" fontId="8" fillId="2" borderId="2" xfId="0" quotePrefix="1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2" xfId="0" quotePrefix="1" applyFont="1" applyFill="1" applyBorder="1" applyAlignment="1">
      <alignment wrapText="1"/>
    </xf>
    <xf numFmtId="0" fontId="8" fillId="2" borderId="6" xfId="0" applyFont="1" applyFill="1" applyBorder="1" applyAlignment="1">
      <alignment wrapText="1"/>
    </xf>
    <xf numFmtId="9" fontId="8" fillId="2" borderId="6" xfId="0" applyNumberFormat="1" applyFont="1" applyFill="1" applyBorder="1" applyAlignment="1">
      <alignment horizontal="left" vertical="top" wrapText="1"/>
    </xf>
    <xf numFmtId="9" fontId="8" fillId="2" borderId="6" xfId="0" applyNumberFormat="1" applyFont="1" applyFill="1" applyBorder="1" applyAlignment="1">
      <alignment horizontal="left" wrapText="1"/>
    </xf>
    <xf numFmtId="0" fontId="8" fillId="2" borderId="6" xfId="0" applyFont="1" applyFill="1" applyBorder="1" applyAlignment="1">
      <alignment horizontal="left" vertical="top" wrapText="1"/>
    </xf>
    <xf numFmtId="41" fontId="7" fillId="2" borderId="2" xfId="1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top"/>
    </xf>
    <xf numFmtId="37" fontId="8" fillId="2" borderId="2" xfId="1" applyNumberFormat="1" applyFont="1" applyFill="1" applyBorder="1" applyAlignment="1">
      <alignment horizontal="center" vertical="top"/>
    </xf>
    <xf numFmtId="0" fontId="8" fillId="2" borderId="6" xfId="0" quotePrefix="1" applyFont="1" applyFill="1" applyBorder="1" applyAlignment="1">
      <alignment vertical="top" wrapText="1"/>
    </xf>
    <xf numFmtId="0" fontId="8" fillId="0" borderId="1" xfId="4" applyFont="1" applyBorder="1" applyAlignment="1">
      <alignment vertical="top" wrapText="1"/>
    </xf>
    <xf numFmtId="0" fontId="7" fillId="0" borderId="4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top"/>
    </xf>
    <xf numFmtId="9" fontId="10" fillId="0" borderId="2" xfId="0" applyNumberFormat="1" applyFont="1" applyFill="1" applyBorder="1" applyAlignment="1">
      <alignment horizontal="center" vertical="top"/>
    </xf>
    <xf numFmtId="9" fontId="12" fillId="0" borderId="2" xfId="0" applyNumberFormat="1" applyFont="1" applyFill="1" applyBorder="1" applyAlignment="1">
      <alignment vertical="top"/>
    </xf>
    <xf numFmtId="0" fontId="10" fillId="0" borderId="1" xfId="0" quotePrefix="1" applyFont="1" applyBorder="1" applyAlignment="1">
      <alignment vertical="top" wrapText="1"/>
    </xf>
    <xf numFmtId="0" fontId="10" fillId="0" borderId="3" xfId="0" quotePrefix="1" applyFont="1" applyBorder="1" applyAlignment="1">
      <alignment vertical="top" wrapText="1"/>
    </xf>
    <xf numFmtId="0" fontId="12" fillId="0" borderId="2" xfId="0" applyFont="1" applyFill="1" applyBorder="1" applyAlignment="1">
      <alignment vertical="top"/>
    </xf>
    <xf numFmtId="0" fontId="6" fillId="0" borderId="0" xfId="4" applyFont="1" applyAlignment="1">
      <alignment horizontal="center"/>
    </xf>
    <xf numFmtId="0" fontId="8" fillId="0" borderId="2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9" fontId="8" fillId="0" borderId="6" xfId="0" applyNumberFormat="1" applyFont="1" applyFill="1" applyBorder="1" applyAlignment="1">
      <alignment horizontal="center" vertical="top"/>
    </xf>
    <xf numFmtId="9" fontId="14" fillId="0" borderId="2" xfId="8" applyNumberFormat="1" applyFont="1" applyBorder="1" applyAlignment="1">
      <alignment horizontal="center" vertical="top"/>
    </xf>
    <xf numFmtId="9" fontId="7" fillId="0" borderId="2" xfId="2" applyNumberFormat="1" applyFont="1" applyFill="1" applyBorder="1" applyAlignment="1">
      <alignment horizontal="center" vertical="top"/>
    </xf>
    <xf numFmtId="9" fontId="7" fillId="0" borderId="2" xfId="0" applyNumberFormat="1" applyFont="1" applyFill="1" applyBorder="1" applyAlignment="1">
      <alignment horizontal="center" vertical="top"/>
    </xf>
    <xf numFmtId="0" fontId="8" fillId="0" borderId="6" xfId="4" applyFont="1" applyFill="1" applyBorder="1" applyAlignment="1">
      <alignment horizontal="center" vertical="top"/>
    </xf>
    <xf numFmtId="0" fontId="8" fillId="0" borderId="3" xfId="4" applyFont="1" applyBorder="1" applyAlignment="1">
      <alignment horizontal="center" vertical="top"/>
    </xf>
    <xf numFmtId="9" fontId="8" fillId="2" borderId="2" xfId="0" applyNumberFormat="1" applyFont="1" applyFill="1" applyBorder="1" applyAlignment="1">
      <alignment horizontal="center" vertical="top"/>
    </xf>
    <xf numFmtId="0" fontId="8" fillId="0" borderId="3" xfId="4" applyFont="1" applyFill="1" applyBorder="1" applyAlignment="1">
      <alignment horizontal="center" vertical="top"/>
    </xf>
    <xf numFmtId="41" fontId="7" fillId="2" borderId="2" xfId="1" applyNumberFormat="1" applyFont="1" applyFill="1" applyBorder="1" applyAlignment="1">
      <alignment horizontal="center" vertical="top" wrapText="1"/>
    </xf>
    <xf numFmtId="0" fontId="8" fillId="0" borderId="2" xfId="4" applyFont="1" applyBorder="1" applyAlignment="1">
      <alignment vertical="top" wrapText="1"/>
    </xf>
    <xf numFmtId="10" fontId="8" fillId="0" borderId="2" xfId="0" applyNumberFormat="1" applyFont="1" applyFill="1" applyBorder="1" applyAlignment="1">
      <alignment horizontal="center" vertical="top"/>
    </xf>
    <xf numFmtId="9" fontId="8" fillId="0" borderId="2" xfId="0" quotePrefix="1" applyNumberFormat="1" applyFont="1" applyFill="1" applyBorder="1" applyAlignment="1">
      <alignment horizontal="center" vertical="top"/>
    </xf>
    <xf numFmtId="10" fontId="8" fillId="0" borderId="2" xfId="0" quotePrefix="1" applyNumberFormat="1" applyFont="1" applyFill="1" applyBorder="1" applyAlignment="1">
      <alignment horizontal="center" vertical="top"/>
    </xf>
    <xf numFmtId="9" fontId="8" fillId="0" borderId="2" xfId="4" applyNumberFormat="1" applyFont="1" applyBorder="1" applyAlignment="1">
      <alignment horizontal="center" vertical="top"/>
    </xf>
    <xf numFmtId="0" fontId="8" fillId="0" borderId="6" xfId="4" applyFont="1" applyBorder="1" applyAlignment="1">
      <alignment horizontal="center" vertical="top"/>
    </xf>
    <xf numFmtId="9" fontId="7" fillId="0" borderId="2" xfId="3" applyNumberFormat="1" applyFont="1" applyFill="1" applyBorder="1" applyAlignment="1">
      <alignment horizontal="center" vertical="top"/>
    </xf>
    <xf numFmtId="0" fontId="8" fillId="0" borderId="2" xfId="4" applyFont="1" applyFill="1" applyBorder="1" applyAlignment="1">
      <alignment horizontal="center" wrapText="1"/>
    </xf>
    <xf numFmtId="0" fontId="20" fillId="0" borderId="0" xfId="0" applyFont="1"/>
    <xf numFmtId="0" fontId="19" fillId="0" borderId="4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19" fillId="0" borderId="2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" xfId="0" applyFont="1" applyBorder="1"/>
    <xf numFmtId="0" fontId="19" fillId="0" borderId="11" xfId="0" applyFont="1" applyBorder="1"/>
    <xf numFmtId="0" fontId="20" fillId="0" borderId="9" xfId="0" applyFont="1" applyBorder="1"/>
    <xf numFmtId="0" fontId="20" fillId="0" borderId="12" xfId="0" applyFont="1" applyBorder="1"/>
    <xf numFmtId="0" fontId="20" fillId="0" borderId="1" xfId="0" applyFont="1" applyBorder="1"/>
    <xf numFmtId="0" fontId="20" fillId="0" borderId="13" xfId="0" quotePrefix="1" applyFont="1" applyBorder="1" applyAlignment="1">
      <alignment horizontal="center" vertical="top" wrapText="1"/>
    </xf>
    <xf numFmtId="0" fontId="20" fillId="0" borderId="8" xfId="19" applyFont="1" applyBorder="1" applyAlignment="1">
      <alignment vertical="top" wrapText="1"/>
    </xf>
    <xf numFmtId="0" fontId="20" fillId="0" borderId="0" xfId="19" applyFont="1" applyBorder="1" applyAlignment="1">
      <alignment vertical="top" wrapText="1"/>
    </xf>
    <xf numFmtId="0" fontId="20" fillId="0" borderId="0" xfId="0" applyFont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20" fillId="0" borderId="3" xfId="0" applyFont="1" applyBorder="1"/>
    <xf numFmtId="0" fontId="20" fillId="0" borderId="7" xfId="0" quotePrefix="1" applyFont="1" applyBorder="1" applyAlignment="1">
      <alignment horizontal="center" vertical="top" wrapText="1"/>
    </xf>
    <xf numFmtId="0" fontId="20" fillId="0" borderId="14" xfId="19" applyFont="1" applyBorder="1" applyAlignment="1">
      <alignment vertical="top" wrapText="1"/>
    </xf>
    <xf numFmtId="0" fontId="20" fillId="0" borderId="15" xfId="19" applyFont="1" applyBorder="1" applyAlignment="1">
      <alignment vertical="top" wrapText="1"/>
    </xf>
    <xf numFmtId="0" fontId="20" fillId="0" borderId="14" xfId="0" applyFont="1" applyBorder="1"/>
    <xf numFmtId="0" fontId="20" fillId="0" borderId="6" xfId="0" applyFont="1" applyBorder="1"/>
    <xf numFmtId="0" fontId="19" fillId="0" borderId="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9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8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20" fillId="0" borderId="6" xfId="0" applyFont="1" applyBorder="1" applyAlignment="1">
      <alignment horizontal="left" wrapText="1"/>
    </xf>
    <xf numFmtId="0" fontId="20" fillId="0" borderId="14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0" fontId="20" fillId="0" borderId="11" xfId="0" quotePrefix="1" applyFont="1" applyBorder="1" applyAlignment="1">
      <alignment horizontal="center" vertical="top" wrapText="1"/>
    </xf>
    <xf numFmtId="0" fontId="20" fillId="0" borderId="9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3" xfId="0" applyFont="1" applyBorder="1" applyAlignment="1">
      <alignment wrapText="1"/>
    </xf>
    <xf numFmtId="0" fontId="20" fillId="0" borderId="8" xfId="19" applyFont="1" applyBorder="1" applyAlignment="1">
      <alignment horizontal="left" vertical="top" wrapText="1"/>
    </xf>
    <xf numFmtId="0" fontId="20" fillId="0" borderId="13" xfId="19" applyFont="1" applyBorder="1" applyAlignment="1">
      <alignment horizontal="left" vertical="top" wrapText="1"/>
    </xf>
    <xf numFmtId="0" fontId="20" fillId="0" borderId="6" xfId="0" applyFont="1" applyBorder="1" applyAlignment="1">
      <alignment wrapText="1"/>
    </xf>
    <xf numFmtId="0" fontId="19" fillId="0" borderId="7" xfId="0" applyFont="1" applyBorder="1" applyAlignment="1">
      <alignment horizontal="center" vertical="top"/>
    </xf>
    <xf numFmtId="0" fontId="20" fillId="0" borderId="7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justify"/>
    </xf>
    <xf numFmtId="0" fontId="20" fillId="0" borderId="12" xfId="0" applyFont="1" applyBorder="1" applyAlignment="1">
      <alignment horizontal="justify"/>
    </xf>
    <xf numFmtId="0" fontId="20" fillId="0" borderId="0" xfId="0" applyFont="1" applyBorder="1" applyAlignment="1">
      <alignment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left" wrapText="1"/>
    </xf>
    <xf numFmtId="0" fontId="20" fillId="0" borderId="15" xfId="0" applyFont="1" applyBorder="1" applyAlignment="1">
      <alignment horizontal="left" wrapText="1"/>
    </xf>
    <xf numFmtId="0" fontId="20" fillId="0" borderId="4" xfId="0" applyFont="1" applyBorder="1" applyAlignment="1">
      <alignment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justify" vertical="center"/>
    </xf>
    <xf numFmtId="0" fontId="20" fillId="0" borderId="9" xfId="0" applyFont="1" applyBorder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0" fontId="20" fillId="0" borderId="3" xfId="0" applyFont="1" applyBorder="1" applyAlignment="1">
      <alignment horizontal="left" vertical="top" wrapText="1"/>
    </xf>
    <xf numFmtId="0" fontId="20" fillId="0" borderId="13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0" fillId="0" borderId="4" xfId="0" quotePrefix="1" applyFont="1" applyBorder="1" applyAlignment="1">
      <alignment horizontal="center" vertical="top" wrapText="1"/>
    </xf>
    <xf numFmtId="0" fontId="20" fillId="0" borderId="5" xfId="0" applyFont="1" applyBorder="1" applyAlignment="1">
      <alignment vertical="top" wrapText="1"/>
    </xf>
    <xf numFmtId="0" fontId="21" fillId="0" borderId="14" xfId="0" applyFont="1" applyBorder="1" applyAlignment="1">
      <alignment horizontal="left" vertical="top" wrapText="1"/>
    </xf>
    <xf numFmtId="0" fontId="21" fillId="0" borderId="7" xfId="0" applyFont="1" applyBorder="1" applyAlignment="1">
      <alignment vertical="top" wrapText="1"/>
    </xf>
    <xf numFmtId="0" fontId="20" fillId="0" borderId="6" xfId="0" applyFont="1" applyBorder="1" applyAlignment="1">
      <alignment vertical="top" wrapText="1"/>
    </xf>
    <xf numFmtId="0" fontId="20" fillId="0" borderId="11" xfId="0" applyFont="1" applyBorder="1" applyAlignment="1">
      <alignment horizontal="center" vertical="top"/>
    </xf>
    <xf numFmtId="0" fontId="20" fillId="0" borderId="11" xfId="0" applyFont="1" applyBorder="1" applyAlignment="1">
      <alignment horizontal="justify"/>
    </xf>
    <xf numFmtId="0" fontId="23" fillId="0" borderId="8" xfId="0" applyFont="1" applyBorder="1" applyAlignment="1">
      <alignment vertical="top" wrapText="1"/>
    </xf>
    <xf numFmtId="0" fontId="20" fillId="0" borderId="7" xfId="0" quotePrefix="1" applyFont="1" applyBorder="1" applyAlignment="1">
      <alignment horizontal="right" vertical="top"/>
    </xf>
    <xf numFmtId="0" fontId="20" fillId="0" borderId="7" xfId="19" applyFont="1" applyBorder="1" applyAlignment="1">
      <alignment vertical="top" wrapText="1"/>
    </xf>
    <xf numFmtId="0" fontId="21" fillId="0" borderId="9" xfId="0" applyFont="1" applyBorder="1" applyAlignment="1">
      <alignment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3" xfId="0" applyFont="1" applyBorder="1" applyAlignment="1">
      <alignment vertical="top" wrapText="1"/>
    </xf>
    <xf numFmtId="0" fontId="21" fillId="0" borderId="3" xfId="0" applyFont="1" applyBorder="1" applyAlignment="1">
      <alignment vertical="top" wrapText="1"/>
    </xf>
    <xf numFmtId="0" fontId="21" fillId="0" borderId="14" xfId="0" quotePrefix="1" applyFont="1" applyBorder="1" applyAlignment="1">
      <alignment vertical="top" wrapText="1"/>
    </xf>
    <xf numFmtId="0" fontId="21" fillId="0" borderId="13" xfId="0" quotePrefix="1" applyFont="1" applyBorder="1" applyAlignment="1">
      <alignment vertical="top" wrapText="1"/>
    </xf>
    <xf numFmtId="0" fontId="20" fillId="0" borderId="14" xfId="0" quotePrefix="1" applyFont="1" applyBorder="1" applyAlignment="1">
      <alignment vertical="top" wrapText="1"/>
    </xf>
    <xf numFmtId="0" fontId="20" fillId="0" borderId="7" xfId="0" quotePrefix="1" applyFont="1" applyBorder="1" applyAlignment="1">
      <alignment vertical="top" wrapText="1"/>
    </xf>
    <xf numFmtId="0" fontId="20" fillId="0" borderId="9" xfId="0" quotePrefix="1" applyFont="1" applyBorder="1" applyAlignment="1">
      <alignment vertical="top" wrapText="1"/>
    </xf>
    <xf numFmtId="0" fontId="20" fillId="0" borderId="11" xfId="0" quotePrefix="1" applyFont="1" applyBorder="1" applyAlignment="1">
      <alignment vertical="top" wrapText="1"/>
    </xf>
    <xf numFmtId="0" fontId="21" fillId="2" borderId="8" xfId="0" applyFont="1" applyFill="1" applyBorder="1" applyAlignment="1">
      <alignment horizontal="left" vertical="top" wrapText="1"/>
    </xf>
    <xf numFmtId="0" fontId="21" fillId="2" borderId="13" xfId="0" applyFont="1" applyFill="1" applyBorder="1" applyAlignment="1">
      <alignment horizontal="left" vertical="top" wrapText="1"/>
    </xf>
    <xf numFmtId="0" fontId="20" fillId="0" borderId="11" xfId="0" quotePrefix="1" applyFont="1" applyBorder="1" applyAlignment="1">
      <alignment horizontal="right" vertical="top"/>
    </xf>
    <xf numFmtId="0" fontId="21" fillId="2" borderId="9" xfId="0" applyFont="1" applyFill="1" applyBorder="1" applyAlignment="1">
      <alignment horizontal="left" vertical="top" wrapText="1"/>
    </xf>
    <xf numFmtId="0" fontId="20" fillId="0" borderId="3" xfId="19" applyFont="1" applyBorder="1" applyAlignment="1">
      <alignment vertical="top" wrapText="1"/>
    </xf>
    <xf numFmtId="0" fontId="21" fillId="2" borderId="14" xfId="0" applyFont="1" applyFill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/>
    </xf>
    <xf numFmtId="0" fontId="21" fillId="2" borderId="11" xfId="0" applyFont="1" applyFill="1" applyBorder="1" applyAlignment="1">
      <alignment horizontal="left" vertical="top" wrapText="1"/>
    </xf>
    <xf numFmtId="0" fontId="20" fillId="0" borderId="3" xfId="19" applyFont="1" applyBorder="1" applyAlignment="1">
      <alignment horizontal="left" vertical="top" wrapText="1"/>
    </xf>
    <xf numFmtId="0" fontId="20" fillId="0" borderId="13" xfId="19" applyFont="1" applyBorder="1" applyAlignment="1">
      <alignment vertical="top" wrapText="1"/>
    </xf>
    <xf numFmtId="0" fontId="20" fillId="0" borderId="0" xfId="0" quotePrefix="1" applyFont="1" applyBorder="1" applyAlignment="1">
      <alignment horizontal="right" vertical="top"/>
    </xf>
    <xf numFmtId="0" fontId="20" fillId="0" borderId="11" xfId="19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20" fillId="0" borderId="9" xfId="19" applyFont="1" applyBorder="1" applyAlignment="1">
      <alignment horizontal="left" vertical="top" wrapText="1"/>
    </xf>
    <xf numFmtId="0" fontId="20" fillId="0" borderId="6" xfId="19" applyFont="1" applyBorder="1" applyAlignment="1">
      <alignment horizontal="left" vertical="top" wrapText="1"/>
    </xf>
    <xf numFmtId="0" fontId="20" fillId="0" borderId="9" xfId="19" applyFont="1" applyBorder="1" applyAlignment="1">
      <alignment vertical="top" wrapText="1"/>
    </xf>
    <xf numFmtId="0" fontId="20" fillId="0" borderId="12" xfId="19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0" fillId="0" borderId="7" xfId="0" applyFont="1" applyBorder="1"/>
    <xf numFmtId="0" fontId="21" fillId="0" borderId="14" xfId="0" applyFont="1" applyBorder="1" applyAlignment="1">
      <alignment vertical="top" wrapText="1"/>
    </xf>
    <xf numFmtId="0" fontId="20" fillId="0" borderId="13" xfId="0" applyFont="1" applyBorder="1"/>
    <xf numFmtId="0" fontId="21" fillId="2" borderId="15" xfId="0" applyFont="1" applyFill="1" applyBorder="1" applyAlignment="1">
      <alignment horizontal="left" vertical="top" wrapText="1"/>
    </xf>
    <xf numFmtId="0" fontId="20" fillId="0" borderId="11" xfId="0" applyFont="1" applyBorder="1"/>
    <xf numFmtId="0" fontId="21" fillId="2" borderId="12" xfId="0" applyFont="1" applyFill="1" applyBorder="1" applyAlignment="1">
      <alignment horizontal="left" vertical="top" wrapText="1"/>
    </xf>
    <xf numFmtId="0" fontId="20" fillId="0" borderId="0" xfId="0" applyFont="1" applyBorder="1" applyAlignment="1">
      <alignment wrapText="1"/>
    </xf>
    <xf numFmtId="0" fontId="23" fillId="0" borderId="9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20" fillId="0" borderId="15" xfId="0" applyFont="1" applyBorder="1"/>
    <xf numFmtId="0" fontId="23" fillId="0" borderId="14" xfId="0" applyFont="1" applyBorder="1" applyAlignment="1">
      <alignment vertical="top" wrapText="1"/>
    </xf>
    <xf numFmtId="0" fontId="23" fillId="0" borderId="15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1" fillId="0" borderId="0" xfId="0" applyFont="1" applyBorder="1" applyAlignment="1">
      <alignment horizontal="left" vertical="top" wrapText="1"/>
    </xf>
    <xf numFmtId="0" fontId="20" fillId="0" borderId="8" xfId="0" applyFont="1" applyBorder="1"/>
    <xf numFmtId="0" fontId="20" fillId="0" borderId="0" xfId="0" applyFont="1" applyBorder="1"/>
    <xf numFmtId="0" fontId="7" fillId="0" borderId="0" xfId="21" applyFont="1"/>
    <xf numFmtId="0" fontId="7" fillId="0" borderId="0" xfId="21" applyFont="1" applyAlignment="1">
      <alignment horizontal="center"/>
    </xf>
    <xf numFmtId="0" fontId="7" fillId="0" borderId="0" xfId="21" applyFont="1" applyAlignment="1"/>
    <xf numFmtId="0" fontId="7" fillId="0" borderId="0" xfId="21" applyFont="1" applyAlignment="1">
      <alignment horizontal="right"/>
    </xf>
    <xf numFmtId="0" fontId="7" fillId="0" borderId="0" xfId="21" applyFont="1" applyAlignment="1">
      <alignment vertical="center"/>
    </xf>
    <xf numFmtId="0" fontId="7" fillId="0" borderId="7" xfId="21" applyFont="1" applyBorder="1" applyAlignment="1">
      <alignment horizontal="center"/>
    </xf>
    <xf numFmtId="0" fontId="7" fillId="0" borderId="2" xfId="21" applyFont="1" applyBorder="1" applyAlignment="1">
      <alignment horizontal="center"/>
    </xf>
    <xf numFmtId="0" fontId="7" fillId="0" borderId="10" xfId="21" applyFont="1" applyBorder="1" applyAlignment="1">
      <alignment horizontal="center"/>
    </xf>
    <xf numFmtId="0" fontId="7" fillId="0" borderId="5" xfId="21" applyFont="1" applyBorder="1" applyAlignment="1">
      <alignment horizontal="center"/>
    </xf>
    <xf numFmtId="0" fontId="7" fillId="0" borderId="2" xfId="21" quotePrefix="1" applyFont="1" applyBorder="1" applyAlignment="1">
      <alignment horizontal="center" vertical="center" wrapText="1"/>
    </xf>
    <xf numFmtId="0" fontId="7" fillId="0" borderId="3" xfId="21" quotePrefix="1" applyFont="1" applyBorder="1" applyAlignment="1">
      <alignment horizontal="center" vertical="center" wrapText="1"/>
    </xf>
    <xf numFmtId="0" fontId="7" fillId="0" borderId="7" xfId="21" quotePrefix="1" applyFont="1" applyBorder="1" applyAlignment="1">
      <alignment horizontal="center"/>
    </xf>
    <xf numFmtId="0" fontId="7" fillId="0" borderId="2" xfId="21" quotePrefix="1" applyFont="1" applyBorder="1" applyAlignment="1">
      <alignment horizontal="center"/>
    </xf>
    <xf numFmtId="0" fontId="7" fillId="0" borderId="10" xfId="21" quotePrefix="1" applyFont="1" applyBorder="1" applyAlignment="1">
      <alignment horizontal="center"/>
    </xf>
    <xf numFmtId="0" fontId="7" fillId="0" borderId="5" xfId="21" quotePrefix="1" applyFont="1" applyBorder="1" applyAlignment="1">
      <alignment horizontal="center"/>
    </xf>
    <xf numFmtId="0" fontId="7" fillId="0" borderId="3" xfId="21" applyFont="1" applyBorder="1" applyAlignment="1">
      <alignment vertical="top"/>
    </xf>
    <xf numFmtId="0" fontId="6" fillId="0" borderId="2" xfId="21" applyFont="1" applyBorder="1" applyAlignment="1">
      <alignment vertical="top" wrapText="1"/>
    </xf>
    <xf numFmtId="0" fontId="7" fillId="0" borderId="2" xfId="21" applyFont="1" applyBorder="1" applyAlignment="1">
      <alignment vertical="top" wrapText="1"/>
    </xf>
    <xf numFmtId="0" fontId="7" fillId="0" borderId="2" xfId="21" applyFont="1" applyBorder="1" applyAlignment="1">
      <alignment horizontal="center" vertical="top"/>
    </xf>
    <xf numFmtId="9" fontId="7" fillId="0" borderId="2" xfId="21" applyNumberFormat="1" applyFont="1" applyBorder="1" applyAlignment="1">
      <alignment horizontal="center" vertical="top"/>
    </xf>
    <xf numFmtId="0" fontId="7" fillId="0" borderId="2" xfId="21" applyFont="1" applyBorder="1" applyAlignment="1">
      <alignment vertical="top"/>
    </xf>
    <xf numFmtId="9" fontId="7" fillId="0" borderId="2" xfId="21" applyNumberFormat="1" applyFont="1" applyBorder="1" applyAlignment="1">
      <alignment horizontal="right" vertical="top"/>
    </xf>
    <xf numFmtId="0" fontId="7" fillId="0" borderId="2" xfId="21" applyFont="1" applyBorder="1" applyAlignment="1">
      <alignment horizontal="right" vertical="top"/>
    </xf>
    <xf numFmtId="0" fontId="7" fillId="0" borderId="0" xfId="21" applyFont="1" applyAlignment="1">
      <alignment vertical="top"/>
    </xf>
    <xf numFmtId="0" fontId="7" fillId="0" borderId="1" xfId="21" quotePrefix="1" applyFont="1" applyBorder="1" applyAlignment="1">
      <alignment vertical="top" wrapText="1"/>
    </xf>
    <xf numFmtId="0" fontId="7" fillId="0" borderId="2" xfId="21" quotePrefix="1" applyFont="1" applyBorder="1" applyAlignment="1">
      <alignment vertical="top" wrapText="1"/>
    </xf>
    <xf numFmtId="0" fontId="8" fillId="3" borderId="2" xfId="21" quotePrefix="1" applyFont="1" applyFill="1" applyBorder="1" applyAlignment="1">
      <alignment vertical="top" wrapText="1"/>
    </xf>
    <xf numFmtId="0" fontId="10" fillId="3" borderId="2" xfId="0" applyNumberFormat="1" applyFont="1" applyFill="1" applyBorder="1" applyAlignment="1">
      <alignment horizontal="right" vertical="top"/>
    </xf>
    <xf numFmtId="0" fontId="10" fillId="3" borderId="2" xfId="0" applyNumberFormat="1" applyFont="1" applyFill="1" applyBorder="1" applyAlignment="1">
      <alignment horizontal="right" vertical="top" wrapText="1"/>
    </xf>
    <xf numFmtId="0" fontId="7" fillId="0" borderId="3" xfId="21" quotePrefix="1" applyFont="1" applyBorder="1" applyAlignment="1">
      <alignment vertical="top" wrapText="1"/>
    </xf>
    <xf numFmtId="9" fontId="10" fillId="3" borderId="2" xfId="0" applyNumberFormat="1" applyFont="1" applyFill="1" applyBorder="1" applyAlignment="1">
      <alignment vertical="top"/>
    </xf>
    <xf numFmtId="166" fontId="10" fillId="3" borderId="2" xfId="0" applyNumberFormat="1" applyFont="1" applyFill="1" applyBorder="1" applyAlignment="1">
      <alignment vertical="top"/>
    </xf>
    <xf numFmtId="0" fontId="7" fillId="0" borderId="6" xfId="21" quotePrefix="1" applyFont="1" applyBorder="1" applyAlignment="1">
      <alignment vertical="top" wrapText="1"/>
    </xf>
    <xf numFmtId="165" fontId="7" fillId="0" borderId="2" xfId="1" applyNumberFormat="1" applyFont="1" applyBorder="1" applyAlignment="1">
      <alignment vertical="top"/>
    </xf>
    <xf numFmtId="165" fontId="7" fillId="0" borderId="2" xfId="1" applyNumberFormat="1" applyFont="1" applyBorder="1" applyAlignment="1">
      <alignment horizontal="right" vertical="top"/>
    </xf>
    <xf numFmtId="41" fontId="7" fillId="0" borderId="2" xfId="20" applyNumberFormat="1" applyFont="1" applyBorder="1" applyAlignment="1">
      <alignment vertical="top"/>
    </xf>
    <xf numFmtId="41" fontId="7" fillId="0" borderId="2" xfId="20" applyNumberFormat="1" applyFont="1" applyBorder="1" applyAlignment="1">
      <alignment horizontal="right" vertical="top"/>
    </xf>
    <xf numFmtId="0" fontId="7" fillId="2" borderId="3" xfId="21" applyFont="1" applyFill="1" applyBorder="1" applyAlignment="1">
      <alignment vertical="top"/>
    </xf>
    <xf numFmtId="0" fontId="7" fillId="2" borderId="0" xfId="21" applyFont="1" applyFill="1" applyAlignment="1">
      <alignment vertical="top"/>
    </xf>
    <xf numFmtId="0" fontId="7" fillId="2" borderId="2" xfId="21" applyFont="1" applyFill="1" applyBorder="1" applyAlignment="1">
      <alignment vertical="top" wrapText="1"/>
    </xf>
    <xf numFmtId="0" fontId="7" fillId="2" borderId="6" xfId="21" quotePrefix="1" applyFont="1" applyFill="1" applyBorder="1" applyAlignment="1">
      <alignment vertical="top" wrapText="1"/>
    </xf>
    <xf numFmtId="9" fontId="7" fillId="2" borderId="2" xfId="21" applyNumberFormat="1" applyFont="1" applyFill="1" applyBorder="1" applyAlignment="1">
      <alignment horizontal="center" vertical="top"/>
    </xf>
    <xf numFmtId="41" fontId="7" fillId="2" borderId="2" xfId="20" applyNumberFormat="1" applyFont="1" applyFill="1" applyBorder="1" applyAlignment="1">
      <alignment vertical="top"/>
    </xf>
    <xf numFmtId="41" fontId="7" fillId="2" borderId="2" xfId="20" applyNumberFormat="1" applyFont="1" applyFill="1" applyBorder="1" applyAlignment="1">
      <alignment horizontal="right" vertical="top"/>
    </xf>
    <xf numFmtId="0" fontId="7" fillId="2" borderId="13" xfId="21" applyFont="1" applyFill="1" applyBorder="1" applyAlignment="1">
      <alignment vertical="top"/>
    </xf>
    <xf numFmtId="9" fontId="7" fillId="0" borderId="2" xfId="21" applyNumberFormat="1" applyFont="1" applyBorder="1" applyAlignment="1">
      <alignment horizontal="center" vertical="top" wrapText="1"/>
    </xf>
    <xf numFmtId="0" fontId="7" fillId="0" borderId="3" xfId="21" applyFont="1" applyBorder="1" applyAlignment="1">
      <alignment vertical="top" wrapText="1"/>
    </xf>
    <xf numFmtId="0" fontId="7" fillId="0" borderId="2" xfId="21" applyFont="1" applyBorder="1" applyAlignment="1">
      <alignment horizontal="center" vertical="top" wrapText="1"/>
    </xf>
    <xf numFmtId="0" fontId="7" fillId="0" borderId="2" xfId="21" applyFont="1" applyBorder="1" applyAlignment="1">
      <alignment wrapText="1"/>
    </xf>
    <xf numFmtId="0" fontId="7" fillId="0" borderId="2" xfId="21" quotePrefix="1" applyFont="1" applyBorder="1" applyAlignment="1">
      <alignment wrapText="1"/>
    </xf>
    <xf numFmtId="9" fontId="7" fillId="0" borderId="2" xfId="21" applyNumberFormat="1" applyFont="1" applyBorder="1" applyAlignment="1">
      <alignment horizontal="center"/>
    </xf>
    <xf numFmtId="41" fontId="7" fillId="0" borderId="2" xfId="20" applyNumberFormat="1" applyFont="1" applyBorder="1" applyAlignment="1"/>
    <xf numFmtId="41" fontId="7" fillId="0" borderId="2" xfId="20" applyNumberFormat="1" applyFont="1" applyBorder="1" applyAlignment="1">
      <alignment horizontal="right"/>
    </xf>
    <xf numFmtId="41" fontId="7" fillId="0" borderId="2" xfId="20" applyNumberFormat="1" applyFont="1" applyBorder="1" applyAlignment="1">
      <alignment vertical="top" wrapText="1"/>
    </xf>
    <xf numFmtId="41" fontId="7" fillId="0" borderId="2" xfId="20" applyNumberFormat="1" applyFont="1" applyBorder="1" applyAlignment="1">
      <alignment horizontal="right" vertical="top" wrapText="1"/>
    </xf>
    <xf numFmtId="0" fontId="7" fillId="0" borderId="0" xfId="21" applyFont="1" applyAlignment="1">
      <alignment vertical="top" wrapText="1"/>
    </xf>
    <xf numFmtId="9" fontId="7" fillId="0" borderId="2" xfId="21" quotePrefix="1" applyNumberFormat="1" applyFont="1" applyBorder="1" applyAlignment="1">
      <alignment horizontal="center" vertical="top" wrapText="1"/>
    </xf>
    <xf numFmtId="9" fontId="7" fillId="0" borderId="2" xfId="21" quotePrefix="1" applyNumberFormat="1" applyFont="1" applyBorder="1" applyAlignment="1">
      <alignment horizontal="center" vertical="top"/>
    </xf>
    <xf numFmtId="0" fontId="7" fillId="0" borderId="3" xfId="21" applyFont="1" applyBorder="1" applyAlignment="1">
      <alignment horizontal="left" vertical="top" wrapText="1"/>
    </xf>
    <xf numFmtId="0" fontId="7" fillId="0" borderId="6" xfId="21" applyFont="1" applyBorder="1" applyAlignment="1">
      <alignment horizontal="center" vertical="top"/>
    </xf>
    <xf numFmtId="0" fontId="7" fillId="0" borderId="6" xfId="21" applyFont="1" applyBorder="1" applyAlignment="1">
      <alignment vertical="top" wrapText="1"/>
    </xf>
    <xf numFmtId="0" fontId="25" fillId="0" borderId="6" xfId="21" applyFont="1" applyBorder="1" applyAlignment="1">
      <alignment vertical="top" wrapText="1"/>
    </xf>
    <xf numFmtId="0" fontId="25" fillId="0" borderId="6" xfId="21" quotePrefix="1" applyFont="1" applyBorder="1" applyAlignment="1">
      <alignment vertical="top" wrapText="1"/>
    </xf>
    <xf numFmtId="0" fontId="25" fillId="0" borderId="6" xfId="21" applyFont="1" applyBorder="1"/>
    <xf numFmtId="0" fontId="25" fillId="0" borderId="2" xfId="21" applyFont="1" applyBorder="1" applyAlignment="1">
      <alignment horizontal="left" vertical="top" wrapText="1"/>
    </xf>
    <xf numFmtId="0" fontId="25" fillId="0" borderId="2" xfId="21" applyFont="1" applyBorder="1" applyAlignment="1">
      <alignment horizontal="center"/>
    </xf>
    <xf numFmtId="165" fontId="25" fillId="0" borderId="2" xfId="21" applyNumberFormat="1" applyFont="1" applyBorder="1" applyAlignment="1">
      <alignment horizontal="center"/>
    </xf>
    <xf numFmtId="164" fontId="25" fillId="0" borderId="2" xfId="20" applyNumberFormat="1" applyFont="1" applyBorder="1" applyAlignment="1"/>
    <xf numFmtId="9" fontId="25" fillId="0" borderId="2" xfId="21" applyNumberFormat="1" applyFont="1" applyBorder="1" applyAlignment="1">
      <alignment horizontal="center"/>
    </xf>
    <xf numFmtId="164" fontId="25" fillId="0" borderId="2" xfId="20" applyNumberFormat="1" applyFont="1" applyBorder="1" applyAlignment="1">
      <alignment horizontal="right"/>
    </xf>
    <xf numFmtId="41" fontId="25" fillId="0" borderId="2" xfId="20" applyNumberFormat="1" applyFont="1" applyBorder="1" applyAlignment="1">
      <alignment horizontal="right"/>
    </xf>
    <xf numFmtId="0" fontId="25" fillId="0" borderId="0" xfId="21" applyFont="1"/>
    <xf numFmtId="0" fontId="8" fillId="0" borderId="6" xfId="21" applyFont="1" applyBorder="1" applyAlignment="1">
      <alignment vertical="top" wrapText="1"/>
    </xf>
    <xf numFmtId="0" fontId="8" fillId="0" borderId="6" xfId="21" quotePrefix="1" applyFont="1" applyBorder="1" applyAlignment="1">
      <alignment vertical="top" wrapText="1"/>
    </xf>
    <xf numFmtId="0" fontId="26" fillId="0" borderId="2" xfId="6" applyFont="1" applyBorder="1" applyAlignment="1">
      <alignment vertical="top" wrapText="1"/>
    </xf>
    <xf numFmtId="0" fontId="8" fillId="0" borderId="2" xfId="21" applyFont="1" applyBorder="1" applyAlignment="1">
      <alignment vertical="top"/>
    </xf>
    <xf numFmtId="0" fontId="8" fillId="0" borderId="2" xfId="21" applyFont="1" applyBorder="1" applyAlignment="1">
      <alignment horizontal="center" vertical="top"/>
    </xf>
    <xf numFmtId="164" fontId="8" fillId="0" borderId="2" xfId="20" applyNumberFormat="1" applyFont="1" applyBorder="1" applyAlignment="1">
      <alignment vertical="top"/>
    </xf>
    <xf numFmtId="164" fontId="8" fillId="0" borderId="2" xfId="20" applyNumberFormat="1" applyFont="1" applyBorder="1" applyAlignment="1">
      <alignment horizontal="right" vertical="top"/>
    </xf>
    <xf numFmtId="0" fontId="8" fillId="0" borderId="2" xfId="21" applyFont="1" applyBorder="1" applyAlignment="1">
      <alignment horizontal="right" vertical="top"/>
    </xf>
    <xf numFmtId="0" fontId="8" fillId="0" borderId="0" xfId="21" applyFont="1" applyAlignment="1">
      <alignment vertical="top"/>
    </xf>
    <xf numFmtId="0" fontId="10" fillId="0" borderId="2" xfId="6" applyFont="1" applyBorder="1"/>
    <xf numFmtId="0" fontId="10" fillId="3" borderId="2" xfId="0" applyFont="1" applyFill="1" applyBorder="1" applyAlignment="1">
      <alignment vertical="top" wrapText="1"/>
    </xf>
    <xf numFmtId="10" fontId="10" fillId="3" borderId="2" xfId="0" applyNumberFormat="1" applyFont="1" applyFill="1" applyBorder="1" applyAlignment="1">
      <alignment vertical="top"/>
    </xf>
    <xf numFmtId="9" fontId="10" fillId="3" borderId="2" xfId="0" applyNumberFormat="1" applyFont="1" applyFill="1" applyBorder="1" applyAlignment="1">
      <alignment horizontal="right" vertical="top"/>
    </xf>
    <xf numFmtId="0" fontId="8" fillId="0" borderId="0" xfId="21" applyFont="1"/>
    <xf numFmtId="0" fontId="8" fillId="0" borderId="2" xfId="21" applyFont="1" applyBorder="1"/>
    <xf numFmtId="0" fontId="8" fillId="0" borderId="2" xfId="21" applyFont="1" applyBorder="1" applyAlignment="1">
      <alignment horizontal="center"/>
    </xf>
    <xf numFmtId="0" fontId="8" fillId="0" borderId="2" xfId="21" applyFont="1" applyBorder="1" applyAlignment="1"/>
    <xf numFmtId="0" fontId="8" fillId="0" borderId="2" xfId="21" applyFont="1" applyBorder="1" applyAlignment="1">
      <alignment horizontal="right"/>
    </xf>
    <xf numFmtId="0" fontId="8" fillId="0" borderId="2" xfId="6" applyFont="1" applyBorder="1" applyAlignment="1">
      <alignment horizontal="left" vertical="top"/>
    </xf>
    <xf numFmtId="0" fontId="8" fillId="0" borderId="2" xfId="21" applyFont="1" applyBorder="1" applyAlignment="1">
      <alignment vertical="top" wrapText="1"/>
    </xf>
    <xf numFmtId="165" fontId="8" fillId="0" borderId="2" xfId="1" applyNumberFormat="1" applyFont="1" applyBorder="1" applyAlignment="1">
      <alignment vertical="top"/>
    </xf>
    <xf numFmtId="165" fontId="8" fillId="0" borderId="2" xfId="1" applyNumberFormat="1" applyFont="1" applyBorder="1" applyAlignment="1">
      <alignment horizontal="right" vertical="top"/>
    </xf>
    <xf numFmtId="0" fontId="8" fillId="0" borderId="2" xfId="6" applyFont="1" applyBorder="1" applyAlignment="1">
      <alignment vertical="top" wrapText="1"/>
    </xf>
    <xf numFmtId="0" fontId="25" fillId="0" borderId="8" xfId="21" applyFont="1" applyBorder="1"/>
    <xf numFmtId="0" fontId="8" fillId="0" borderId="2" xfId="6" applyFont="1" applyBorder="1" applyAlignment="1">
      <alignment vertical="center" wrapText="1"/>
    </xf>
    <xf numFmtId="0" fontId="8" fillId="0" borderId="2" xfId="6" applyFont="1" applyBorder="1" applyAlignment="1">
      <alignment horizontal="right" vertical="top"/>
    </xf>
    <xf numFmtId="0" fontId="25" fillId="0" borderId="3" xfId="21" applyFont="1" applyBorder="1" applyAlignment="1">
      <alignment vertical="top"/>
    </xf>
    <xf numFmtId="165" fontId="8" fillId="0" borderId="2" xfId="6" applyNumberFormat="1" applyFont="1" applyBorder="1" applyAlignment="1">
      <alignment horizontal="right" vertical="top"/>
    </xf>
    <xf numFmtId="0" fontId="25" fillId="0" borderId="0" xfId="21" applyFont="1" applyAlignment="1">
      <alignment vertical="top"/>
    </xf>
    <xf numFmtId="0" fontId="25" fillId="0" borderId="6" xfId="21" applyFont="1" applyBorder="1" applyAlignment="1">
      <alignment horizontal="center" vertical="top"/>
    </xf>
    <xf numFmtId="41" fontId="8" fillId="0" borderId="2" xfId="6" applyNumberFormat="1" applyFont="1" applyBorder="1" applyAlignment="1">
      <alignment horizontal="right" vertical="top"/>
    </xf>
    <xf numFmtId="0" fontId="25" fillId="0" borderId="0" xfId="21" applyFont="1" applyBorder="1" applyAlignment="1">
      <alignment vertical="top"/>
    </xf>
    <xf numFmtId="0" fontId="25" fillId="0" borderId="6" xfId="21" applyFont="1" applyBorder="1" applyAlignment="1">
      <alignment vertical="top"/>
    </xf>
    <xf numFmtId="0" fontId="25" fillId="0" borderId="6" xfId="6" applyFont="1" applyBorder="1" applyAlignment="1">
      <alignment vertical="top" wrapText="1"/>
    </xf>
    <xf numFmtId="0" fontId="25" fillId="0" borderId="2" xfId="21" applyFont="1" applyBorder="1"/>
    <xf numFmtId="0" fontId="25" fillId="0" borderId="2" xfId="6" applyFont="1" applyBorder="1"/>
    <xf numFmtId="0" fontId="25" fillId="0" borderId="2" xfId="21" applyFont="1" applyBorder="1" applyAlignment="1"/>
    <xf numFmtId="0" fontId="25" fillId="0" borderId="2" xfId="21" applyFont="1" applyBorder="1" applyAlignment="1">
      <alignment horizontal="right"/>
    </xf>
    <xf numFmtId="0" fontId="8" fillId="0" borderId="6" xfId="6" applyFont="1" applyBorder="1" applyAlignment="1">
      <alignment vertical="top" wrapText="1"/>
    </xf>
    <xf numFmtId="0" fontId="8" fillId="0" borderId="2" xfId="6" applyFont="1" applyBorder="1"/>
    <xf numFmtId="0" fontId="8" fillId="0" borderId="2" xfId="21" quotePrefix="1" applyFont="1" applyBorder="1" applyAlignment="1">
      <alignment vertical="top" wrapText="1"/>
    </xf>
    <xf numFmtId="0" fontId="12" fillId="3" borderId="2" xfId="0" applyFont="1" applyFill="1" applyBorder="1" applyAlignment="1">
      <alignment vertical="top" wrapText="1"/>
    </xf>
    <xf numFmtId="9" fontId="12" fillId="3" borderId="2" xfId="0" applyNumberFormat="1" applyFont="1" applyFill="1" applyBorder="1" applyAlignment="1">
      <alignment vertical="top"/>
    </xf>
    <xf numFmtId="41" fontId="12" fillId="3" borderId="2" xfId="2" applyFont="1" applyFill="1" applyBorder="1" applyAlignment="1">
      <alignment vertical="top"/>
    </xf>
    <xf numFmtId="165" fontId="8" fillId="3" borderId="2" xfId="1" applyNumberFormat="1" applyFont="1" applyFill="1" applyBorder="1" applyAlignment="1">
      <alignment horizontal="right" vertical="top"/>
    </xf>
    <xf numFmtId="0" fontId="7" fillId="2" borderId="2" xfId="21" applyFont="1" applyFill="1" applyBorder="1"/>
    <xf numFmtId="0" fontId="7" fillId="2" borderId="2" xfId="21" applyFont="1" applyFill="1" applyBorder="1" applyAlignment="1">
      <alignment horizontal="center"/>
    </xf>
    <xf numFmtId="0" fontId="7" fillId="2" borderId="2" xfId="21" applyFont="1" applyFill="1" applyBorder="1" applyAlignment="1"/>
    <xf numFmtId="0" fontId="7" fillId="2" borderId="2" xfId="21" applyFont="1" applyFill="1" applyBorder="1" applyAlignment="1">
      <alignment horizontal="right"/>
    </xf>
    <xf numFmtId="0" fontId="7" fillId="2" borderId="2" xfId="21" quotePrefix="1" applyFont="1" applyFill="1" applyBorder="1" applyAlignment="1">
      <alignment vertical="top" wrapText="1"/>
    </xf>
    <xf numFmtId="37" fontId="10" fillId="2" borderId="2" xfId="8" quotePrefix="1" applyNumberFormat="1" applyFont="1" applyFill="1" applyBorder="1" applyAlignment="1">
      <alignment horizontal="center" vertical="top"/>
    </xf>
    <xf numFmtId="165" fontId="27" fillId="2" borderId="2" xfId="1" applyNumberFormat="1" applyFont="1" applyFill="1" applyBorder="1" applyAlignment="1">
      <alignment vertical="top"/>
    </xf>
    <xf numFmtId="165" fontId="8" fillId="2" borderId="2" xfId="8" applyNumberFormat="1" applyFont="1" applyFill="1" applyBorder="1" applyAlignment="1">
      <alignment horizontal="right" vertical="top"/>
    </xf>
    <xf numFmtId="0" fontId="8" fillId="0" borderId="1" xfId="21" quotePrefix="1" applyFont="1" applyBorder="1" applyAlignment="1">
      <alignment vertical="top" wrapText="1"/>
    </xf>
    <xf numFmtId="37" fontId="28" fillId="2" borderId="2" xfId="8" applyNumberFormat="1" applyFont="1" applyFill="1" applyBorder="1" applyAlignment="1">
      <alignment horizontal="center" vertical="top"/>
    </xf>
    <xf numFmtId="0" fontId="29" fillId="2" borderId="2" xfId="0" applyFont="1" applyFill="1" applyBorder="1" applyAlignment="1">
      <alignment vertical="top"/>
    </xf>
    <xf numFmtId="165" fontId="14" fillId="2" borderId="2" xfId="8" applyNumberFormat="1" applyFont="1" applyFill="1" applyBorder="1" applyAlignment="1">
      <alignment horizontal="right" vertical="top"/>
    </xf>
    <xf numFmtId="0" fontId="8" fillId="0" borderId="8" xfId="21" quotePrefix="1" applyFont="1" applyBorder="1" applyAlignment="1">
      <alignment vertical="top" wrapText="1"/>
    </xf>
    <xf numFmtId="37" fontId="14" fillId="2" borderId="2" xfId="8" quotePrefix="1" applyNumberFormat="1" applyFont="1" applyFill="1" applyBorder="1" applyAlignment="1">
      <alignment horizontal="center" vertical="top"/>
    </xf>
    <xf numFmtId="37" fontId="14" fillId="2" borderId="2" xfId="8" applyNumberFormat="1" applyFont="1" applyFill="1" applyBorder="1" applyAlignment="1">
      <alignment vertical="top"/>
    </xf>
    <xf numFmtId="0" fontId="8" fillId="0" borderId="8" xfId="21" applyFont="1" applyBorder="1" applyAlignment="1">
      <alignment vertical="top"/>
    </xf>
    <xf numFmtId="37" fontId="28" fillId="2" borderId="2" xfId="8" quotePrefix="1" applyNumberFormat="1" applyFont="1" applyFill="1" applyBorder="1" applyAlignment="1">
      <alignment horizontal="center" vertical="top"/>
    </xf>
    <xf numFmtId="165" fontId="14" fillId="2" borderId="2" xfId="1" applyNumberFormat="1" applyFont="1" applyFill="1" applyBorder="1" applyAlignment="1">
      <alignment vertical="top"/>
    </xf>
    <xf numFmtId="0" fontId="8" fillId="0" borderId="6" xfId="21" applyFont="1" applyBorder="1" applyAlignment="1">
      <alignment horizontal="left" vertical="top" wrapText="1"/>
    </xf>
    <xf numFmtId="0" fontId="8" fillId="0" borderId="6" xfId="21" applyFont="1" applyBorder="1" applyAlignment="1">
      <alignment vertical="top"/>
    </xf>
    <xf numFmtId="0" fontId="8" fillId="0" borderId="1" xfId="21" applyFont="1" applyBorder="1" applyAlignment="1">
      <alignment vertical="top"/>
    </xf>
    <xf numFmtId="0" fontId="26" fillId="0" borderId="2" xfId="21" applyFont="1" applyBorder="1" applyAlignment="1">
      <alignment vertical="top" wrapText="1"/>
    </xf>
    <xf numFmtId="0" fontId="8" fillId="0" borderId="1" xfId="21" applyFont="1" applyBorder="1"/>
    <xf numFmtId="0" fontId="8" fillId="0" borderId="3" xfId="21" applyFont="1" applyBorder="1" applyAlignment="1">
      <alignment vertical="top"/>
    </xf>
    <xf numFmtId="0" fontId="26" fillId="0" borderId="2" xfId="21" applyFont="1" applyBorder="1" applyAlignment="1">
      <alignment vertical="top"/>
    </xf>
    <xf numFmtId="0" fontId="8" fillId="3" borderId="6" xfId="0" applyFont="1" applyFill="1" applyBorder="1" applyAlignment="1">
      <alignment vertical="top" wrapText="1"/>
    </xf>
    <xf numFmtId="10" fontId="8" fillId="3" borderId="6" xfId="0" applyNumberFormat="1" applyFont="1" applyFill="1" applyBorder="1" applyAlignment="1">
      <alignment vertical="top"/>
    </xf>
    <xf numFmtId="166" fontId="8" fillId="3" borderId="6" xfId="0" applyNumberFormat="1" applyFont="1" applyFill="1" applyBorder="1" applyAlignment="1">
      <alignment vertical="top"/>
    </xf>
    <xf numFmtId="9" fontId="8" fillId="3" borderId="6" xfId="0" applyNumberFormat="1" applyFont="1" applyFill="1" applyBorder="1" applyAlignment="1">
      <alignment vertical="top"/>
    </xf>
    <xf numFmtId="0" fontId="8" fillId="3" borderId="2" xfId="0" applyFont="1" applyFill="1" applyBorder="1" applyAlignment="1">
      <alignment vertical="top" wrapText="1"/>
    </xf>
    <xf numFmtId="10" fontId="8" fillId="3" borderId="2" xfId="0" applyNumberFormat="1" applyFont="1" applyFill="1" applyBorder="1" applyAlignment="1">
      <alignment vertical="top"/>
    </xf>
    <xf numFmtId="9" fontId="8" fillId="3" borderId="2" xfId="0" applyNumberFormat="1" applyFont="1" applyFill="1" applyBorder="1" applyAlignment="1">
      <alignment vertical="top"/>
    </xf>
    <xf numFmtId="0" fontId="8" fillId="3" borderId="2" xfId="0" applyFont="1" applyFill="1" applyBorder="1" applyAlignment="1">
      <alignment vertical="top"/>
    </xf>
    <xf numFmtId="0" fontId="8" fillId="3" borderId="2" xfId="0" applyFont="1" applyFill="1" applyBorder="1" applyAlignment="1">
      <alignment horizontal="right" vertical="top"/>
    </xf>
    <xf numFmtId="0" fontId="8" fillId="3" borderId="2" xfId="0" applyFont="1" applyFill="1" applyBorder="1" applyAlignment="1">
      <alignment horizontal="right" vertical="top" wrapText="1"/>
    </xf>
    <xf numFmtId="0" fontId="10" fillId="0" borderId="3" xfId="0" quotePrefix="1" applyFont="1" applyBorder="1" applyAlignment="1">
      <alignment horizontal="left" vertical="top" wrapText="1"/>
    </xf>
    <xf numFmtId="0" fontId="8" fillId="0" borderId="3" xfId="21" applyFont="1" applyBorder="1"/>
    <xf numFmtId="37" fontId="8" fillId="0" borderId="2" xfId="8" quotePrefix="1" applyNumberFormat="1" applyFont="1" applyBorder="1" applyAlignment="1">
      <alignment horizontal="center" vertical="top"/>
    </xf>
    <xf numFmtId="37" fontId="8" fillId="0" borderId="2" xfId="8" applyNumberFormat="1" applyFont="1" applyBorder="1" applyAlignment="1">
      <alignment vertical="top"/>
    </xf>
    <xf numFmtId="37" fontId="8" fillId="0" borderId="2" xfId="8" applyNumberFormat="1" applyFont="1" applyBorder="1" applyAlignment="1">
      <alignment horizontal="right" vertical="top"/>
    </xf>
    <xf numFmtId="0" fontId="8" fillId="0" borderId="2" xfId="21" quotePrefix="1" applyFont="1" applyBorder="1" applyAlignment="1">
      <alignment vertical="top"/>
    </xf>
    <xf numFmtId="165" fontId="8" fillId="0" borderId="2" xfId="8" applyNumberFormat="1" applyFont="1" applyBorder="1" applyAlignment="1">
      <alignment vertical="top"/>
    </xf>
    <xf numFmtId="165" fontId="8" fillId="0" borderId="2" xfId="8" applyNumberFormat="1" applyFont="1" applyBorder="1" applyAlignment="1">
      <alignment horizontal="right" vertical="top"/>
    </xf>
    <xf numFmtId="0" fontId="8" fillId="0" borderId="3" xfId="0" quotePrefix="1" applyFont="1" applyBorder="1" applyAlignment="1">
      <alignment vertical="top" wrapText="1"/>
    </xf>
    <xf numFmtId="0" fontId="27" fillId="0" borderId="2" xfId="0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horizontal="right" vertical="top"/>
    </xf>
    <xf numFmtId="37" fontId="8" fillId="0" borderId="2" xfId="8" quotePrefix="1" applyNumberFormat="1" applyFont="1" applyBorder="1" applyAlignment="1">
      <alignment horizontal="center"/>
    </xf>
    <xf numFmtId="165" fontId="8" fillId="0" borderId="2" xfId="8" applyNumberFormat="1" applyFont="1" applyBorder="1" applyAlignment="1"/>
    <xf numFmtId="165" fontId="8" fillId="0" borderId="2" xfId="8" applyNumberFormat="1" applyFont="1" applyBorder="1" applyAlignment="1">
      <alignment horizontal="right"/>
    </xf>
    <xf numFmtId="37" fontId="8" fillId="0" borderId="2" xfId="8" applyNumberFormat="1" applyFont="1" applyBorder="1" applyAlignment="1">
      <alignment horizontal="right"/>
    </xf>
    <xf numFmtId="0" fontId="8" fillId="0" borderId="2" xfId="21" applyFont="1" applyFill="1" applyBorder="1" applyAlignment="1">
      <alignment vertical="top" wrapText="1"/>
    </xf>
    <xf numFmtId="0" fontId="8" fillId="0" borderId="2" xfId="21" quotePrefix="1" applyFont="1" applyFill="1" applyBorder="1" applyAlignment="1">
      <alignment vertical="top" wrapText="1"/>
    </xf>
    <xf numFmtId="37" fontId="8" fillId="0" borderId="2" xfId="8" quotePrefix="1" applyNumberFormat="1" applyFont="1" applyFill="1" applyBorder="1" applyAlignment="1">
      <alignment horizontal="center" vertical="top" wrapText="1"/>
    </xf>
    <xf numFmtId="165" fontId="8" fillId="0" borderId="2" xfId="8" applyNumberFormat="1" applyFont="1" applyFill="1" applyBorder="1" applyAlignment="1">
      <alignment vertical="top" wrapText="1"/>
    </xf>
    <xf numFmtId="37" fontId="8" fillId="0" borderId="2" xfId="8" quotePrefix="1" applyNumberFormat="1" applyFont="1" applyFill="1" applyBorder="1" applyAlignment="1">
      <alignment horizontal="center" vertical="top"/>
    </xf>
    <xf numFmtId="165" fontId="8" fillId="0" borderId="2" xfId="8" applyNumberFormat="1" applyFont="1" applyFill="1" applyBorder="1" applyAlignment="1">
      <alignment horizontal="right" vertical="top" wrapText="1"/>
    </xf>
    <xf numFmtId="165" fontId="8" fillId="0" borderId="2" xfId="21" applyNumberFormat="1" applyFont="1" applyFill="1" applyBorder="1" applyAlignment="1">
      <alignment vertical="top" wrapText="1"/>
    </xf>
    <xf numFmtId="37" fontId="8" fillId="0" borderId="2" xfId="8" applyNumberFormat="1" applyFont="1" applyFill="1" applyBorder="1" applyAlignment="1">
      <alignment horizontal="right" vertical="top" wrapText="1"/>
    </xf>
    <xf numFmtId="0" fontId="8" fillId="2" borderId="2" xfId="21" quotePrefix="1" applyFont="1" applyFill="1" applyBorder="1" applyAlignment="1">
      <alignment vertical="top" wrapText="1"/>
    </xf>
    <xf numFmtId="37" fontId="8" fillId="0" borderId="2" xfId="8" quotePrefix="1" applyNumberFormat="1" applyFont="1" applyBorder="1" applyAlignment="1">
      <alignment horizontal="center" vertical="top" wrapText="1"/>
    </xf>
    <xf numFmtId="165" fontId="8" fillId="0" borderId="2" xfId="8" applyNumberFormat="1" applyFont="1" applyBorder="1" applyAlignment="1">
      <alignment vertical="top" wrapText="1"/>
    </xf>
    <xf numFmtId="165" fontId="8" fillId="0" borderId="2" xfId="8" applyNumberFormat="1" applyFont="1" applyBorder="1" applyAlignment="1">
      <alignment horizontal="right" vertical="top" wrapText="1"/>
    </xf>
    <xf numFmtId="165" fontId="8" fillId="2" borderId="2" xfId="21" applyNumberFormat="1" applyFont="1" applyFill="1" applyBorder="1" applyAlignment="1">
      <alignment vertical="top" wrapText="1"/>
    </xf>
    <xf numFmtId="37" fontId="8" fillId="0" borderId="2" xfId="8" applyNumberFormat="1" applyFont="1" applyBorder="1" applyAlignment="1">
      <alignment horizontal="right" vertical="top" wrapText="1"/>
    </xf>
    <xf numFmtId="0" fontId="10" fillId="0" borderId="6" xfId="0" quotePrefix="1" applyFont="1" applyBorder="1" applyAlignment="1">
      <alignment horizontal="left" vertical="top" wrapText="1"/>
    </xf>
    <xf numFmtId="0" fontId="8" fillId="0" borderId="14" xfId="21" applyFont="1" applyBorder="1" applyAlignment="1">
      <alignment vertical="top"/>
    </xf>
    <xf numFmtId="0" fontId="25" fillId="0" borderId="6" xfId="0" applyFont="1" applyBorder="1" applyAlignment="1">
      <alignment vertical="top" wrapText="1"/>
    </xf>
    <xf numFmtId="0" fontId="30" fillId="0" borderId="6" xfId="0" quotePrefix="1" applyFont="1" applyBorder="1" applyAlignment="1">
      <alignment horizontal="left" vertical="top" wrapText="1"/>
    </xf>
    <xf numFmtId="0" fontId="25" fillId="0" borderId="8" xfId="21" applyFont="1" applyBorder="1" applyAlignment="1">
      <alignment vertical="top"/>
    </xf>
    <xf numFmtId="0" fontId="30" fillId="0" borderId="2" xfId="0" applyFont="1" applyBorder="1" applyAlignment="1">
      <alignment vertical="top" wrapText="1"/>
    </xf>
    <xf numFmtId="0" fontId="25" fillId="0" borderId="2" xfId="0" applyFont="1" applyBorder="1" applyAlignment="1">
      <alignment wrapText="1"/>
    </xf>
    <xf numFmtId="37" fontId="25" fillId="0" borderId="2" xfId="8" quotePrefix="1" applyNumberFormat="1" applyFont="1" applyBorder="1" applyAlignment="1">
      <alignment horizontal="center" vertical="top"/>
    </xf>
    <xf numFmtId="165" fontId="25" fillId="0" borderId="2" xfId="8" applyNumberFormat="1" applyFont="1" applyBorder="1" applyAlignment="1">
      <alignment vertical="top"/>
    </xf>
    <xf numFmtId="165" fontId="25" fillId="0" borderId="2" xfId="8" applyNumberFormat="1" applyFont="1" applyBorder="1" applyAlignment="1">
      <alignment horizontal="right" vertical="top"/>
    </xf>
    <xf numFmtId="37" fontId="25" fillId="0" borderId="2" xfId="8" applyNumberFormat="1" applyFont="1" applyBorder="1" applyAlignment="1">
      <alignment horizontal="right" vertical="top"/>
    </xf>
    <xf numFmtId="0" fontId="8" fillId="0" borderId="6" xfId="21" applyFont="1" applyBorder="1"/>
    <xf numFmtId="165" fontId="8" fillId="0" borderId="2" xfId="21" applyNumberFormat="1" applyFont="1" applyBorder="1" applyAlignment="1">
      <alignment vertical="top"/>
    </xf>
    <xf numFmtId="165" fontId="8" fillId="0" borderId="2" xfId="21" applyNumberFormat="1" applyFont="1" applyBorder="1" applyAlignment="1">
      <alignment horizontal="right" vertical="top"/>
    </xf>
    <xf numFmtId="0" fontId="10" fillId="3" borderId="2" xfId="0" applyFont="1" applyFill="1" applyBorder="1" applyAlignment="1">
      <alignment vertical="top"/>
    </xf>
    <xf numFmtId="0" fontId="10" fillId="3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right" vertical="top"/>
    </xf>
    <xf numFmtId="0" fontId="10" fillId="3" borderId="2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vertical="top"/>
    </xf>
    <xf numFmtId="0" fontId="14" fillId="0" borderId="2" xfId="0" applyFont="1" applyBorder="1" applyAlignment="1">
      <alignment vertical="top"/>
    </xf>
    <xf numFmtId="165" fontId="14" fillId="0" borderId="2" xfId="8" applyNumberFormat="1" applyFont="1" applyBorder="1" applyAlignment="1">
      <alignment vertical="top"/>
    </xf>
    <xf numFmtId="43" fontId="14" fillId="0" borderId="2" xfId="8" applyFont="1" applyBorder="1" applyAlignment="1">
      <alignment horizontal="center" vertical="top"/>
    </xf>
    <xf numFmtId="37" fontId="14" fillId="0" borderId="2" xfId="8" applyNumberFormat="1" applyFont="1" applyBorder="1" applyAlignment="1">
      <alignment horizontal="right" vertical="top"/>
    </xf>
    <xf numFmtId="0" fontId="8" fillId="0" borderId="8" xfId="21" applyFont="1" applyBorder="1" applyAlignment="1">
      <alignment vertical="top" wrapText="1"/>
    </xf>
    <xf numFmtId="0" fontId="8" fillId="0" borderId="8" xfId="21" applyFont="1" applyBorder="1"/>
    <xf numFmtId="0" fontId="14" fillId="0" borderId="2" xfId="0" applyFont="1" applyBorder="1"/>
    <xf numFmtId="0" fontId="14" fillId="0" borderId="2" xfId="0" applyFont="1" applyBorder="1" applyAlignment="1"/>
    <xf numFmtId="37" fontId="14" fillId="0" borderId="2" xfId="8" applyNumberFormat="1" applyFont="1" applyBorder="1" applyAlignment="1">
      <alignment horizontal="right"/>
    </xf>
    <xf numFmtId="165" fontId="14" fillId="0" borderId="2" xfId="8" applyNumberFormat="1" applyFont="1" applyBorder="1" applyAlignment="1">
      <alignment horizontal="right"/>
    </xf>
    <xf numFmtId="0" fontId="14" fillId="0" borderId="2" xfId="0" applyFont="1" applyBorder="1" applyAlignment="1">
      <alignment horizontal="right"/>
    </xf>
    <xf numFmtId="43" fontId="14" fillId="0" borderId="2" xfId="8" applyFont="1" applyBorder="1" applyAlignment="1">
      <alignment horizontal="center"/>
    </xf>
    <xf numFmtId="165" fontId="14" fillId="0" borderId="2" xfId="8" applyNumberFormat="1" applyFont="1" applyBorder="1" applyAlignment="1">
      <alignment horizontal="center"/>
    </xf>
    <xf numFmtId="43" fontId="14" fillId="0" borderId="2" xfId="8" applyFont="1" applyBorder="1" applyAlignment="1">
      <alignment horizontal="right"/>
    </xf>
    <xf numFmtId="0" fontId="7" fillId="0" borderId="2" xfId="21" applyFont="1" applyBorder="1"/>
    <xf numFmtId="37" fontId="8" fillId="0" borderId="2" xfId="8" applyNumberFormat="1" applyFont="1" applyBorder="1" applyAlignment="1">
      <alignment horizontal="center" vertical="top" wrapText="1"/>
    </xf>
    <xf numFmtId="9" fontId="8" fillId="0" borderId="2" xfId="0" applyNumberFormat="1" applyFont="1" applyBorder="1"/>
    <xf numFmtId="0" fontId="8" fillId="2" borderId="2" xfId="0" applyFont="1" applyFill="1" applyBorder="1" applyAlignment="1">
      <alignment horizontal="left" vertical="center" wrapText="1"/>
    </xf>
    <xf numFmtId="0" fontId="8" fillId="0" borderId="2" xfId="0" quotePrefix="1" applyFont="1" applyBorder="1" applyAlignment="1">
      <alignment horizontal="left" vertical="center" wrapText="1"/>
    </xf>
    <xf numFmtId="37" fontId="8" fillId="0" borderId="2" xfId="1" applyNumberFormat="1" applyFont="1" applyBorder="1" applyAlignment="1">
      <alignment horizontal="center" vertical="center"/>
    </xf>
    <xf numFmtId="37" fontId="8" fillId="0" borderId="2" xfId="1" applyNumberFormat="1" applyFont="1" applyBorder="1" applyAlignment="1">
      <alignment vertical="center"/>
    </xf>
    <xf numFmtId="37" fontId="8" fillId="0" borderId="2" xfId="1" applyNumberFormat="1" applyFont="1" applyBorder="1" applyAlignment="1">
      <alignment horizontal="right" vertical="center"/>
    </xf>
    <xf numFmtId="165" fontId="8" fillId="0" borderId="2" xfId="1" applyNumberFormat="1" applyFont="1" applyBorder="1" applyAlignment="1">
      <alignment horizontal="right" vertical="center"/>
    </xf>
    <xf numFmtId="41" fontId="8" fillId="0" borderId="2" xfId="8" quotePrefix="1" applyNumberFormat="1" applyFont="1" applyBorder="1" applyAlignment="1">
      <alignment horizontal="center" vertical="top"/>
    </xf>
    <xf numFmtId="165" fontId="8" fillId="0" borderId="0" xfId="21" applyNumberFormat="1" applyFont="1"/>
    <xf numFmtId="0" fontId="8" fillId="2" borderId="2" xfId="0" applyFont="1" applyFill="1" applyBorder="1" applyAlignment="1">
      <alignment vertical="top"/>
    </xf>
    <xf numFmtId="0" fontId="8" fillId="0" borderId="2" xfId="0" quotePrefix="1" applyFont="1" applyBorder="1" applyAlignment="1">
      <alignment vertical="top"/>
    </xf>
    <xf numFmtId="37" fontId="8" fillId="0" borderId="2" xfId="1" applyNumberFormat="1" applyFont="1" applyBorder="1" applyAlignment="1">
      <alignment vertical="top"/>
    </xf>
    <xf numFmtId="37" fontId="8" fillId="0" borderId="2" xfId="1" applyNumberFormat="1" applyFont="1" applyBorder="1" applyAlignment="1">
      <alignment horizontal="right" vertical="top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/>
    <xf numFmtId="0" fontId="8" fillId="2" borderId="2" xfId="0" applyFont="1" applyFill="1" applyBorder="1"/>
    <xf numFmtId="0" fontId="27" fillId="2" borderId="2" xfId="0" applyFont="1" applyFill="1" applyBorder="1"/>
    <xf numFmtId="0" fontId="31" fillId="2" borderId="2" xfId="0" applyFont="1" applyFill="1" applyBorder="1" applyAlignment="1">
      <alignment vertical="top"/>
    </xf>
    <xf numFmtId="0" fontId="27" fillId="2" borderId="2" xfId="0" applyFont="1" applyFill="1" applyBorder="1" applyAlignment="1">
      <alignment vertical="top"/>
    </xf>
    <xf numFmtId="0" fontId="31" fillId="2" borderId="2" xfId="0" applyFont="1" applyFill="1" applyBorder="1"/>
    <xf numFmtId="0" fontId="8" fillId="0" borderId="2" xfId="0" applyFont="1" applyBorder="1"/>
    <xf numFmtId="9" fontId="8" fillId="0" borderId="2" xfId="0" applyNumberFormat="1" applyFont="1" applyBorder="1" applyAlignment="1">
      <alignment horizontal="center"/>
    </xf>
    <xf numFmtId="37" fontId="8" fillId="0" borderId="2" xfId="1" applyNumberFormat="1" applyFont="1" applyBorder="1" applyAlignment="1"/>
    <xf numFmtId="37" fontId="8" fillId="0" borderId="2" xfId="1" applyNumberFormat="1" applyFont="1" applyBorder="1" applyAlignment="1">
      <alignment horizontal="right"/>
    </xf>
    <xf numFmtId="9" fontId="8" fillId="2" borderId="2" xfId="0" quotePrefix="1" applyNumberFormat="1" applyFont="1" applyFill="1" applyBorder="1" applyAlignment="1">
      <alignment horizontal="left" vertical="top" wrapText="1"/>
    </xf>
    <xf numFmtId="0" fontId="8" fillId="0" borderId="2" xfId="0" quotePrefix="1" applyFont="1" applyBorder="1" applyAlignment="1">
      <alignment horizontal="center" vertical="top"/>
    </xf>
    <xf numFmtId="3" fontId="8" fillId="0" borderId="2" xfId="0" applyNumberFormat="1" applyFont="1" applyBorder="1" applyAlignment="1">
      <alignment vertical="top"/>
    </xf>
    <xf numFmtId="3" fontId="8" fillId="0" borderId="2" xfId="0" applyNumberFormat="1" applyFont="1" applyBorder="1" applyAlignment="1">
      <alignment horizontal="right" vertical="top"/>
    </xf>
    <xf numFmtId="9" fontId="8" fillId="2" borderId="3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vertical="top" wrapText="1"/>
    </xf>
    <xf numFmtId="9" fontId="8" fillId="2" borderId="3" xfId="0" applyNumberFormat="1" applyFont="1" applyFill="1" applyBorder="1" applyAlignment="1">
      <alignment horizontal="left"/>
    </xf>
    <xf numFmtId="0" fontId="8" fillId="2" borderId="3" xfId="0" applyFont="1" applyFill="1" applyBorder="1" applyAlignment="1">
      <alignment vertical="top" wrapText="1"/>
    </xf>
    <xf numFmtId="0" fontId="8" fillId="0" borderId="2" xfId="0" quotePrefix="1" applyFont="1" applyBorder="1" applyAlignment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/>
    <xf numFmtId="3" fontId="8" fillId="0" borderId="2" xfId="0" applyNumberFormat="1" applyFont="1" applyBorder="1" applyAlignment="1">
      <alignment horizontal="right"/>
    </xf>
    <xf numFmtId="9" fontId="8" fillId="2" borderId="6" xfId="0" applyNumberFormat="1" applyFont="1" applyFill="1" applyBorder="1" applyAlignment="1">
      <alignment horizontal="left"/>
    </xf>
    <xf numFmtId="0" fontId="8" fillId="2" borderId="6" xfId="0" applyFont="1" applyFill="1" applyBorder="1" applyAlignment="1">
      <alignment vertical="top" wrapText="1"/>
    </xf>
    <xf numFmtId="41" fontId="8" fillId="0" borderId="2" xfId="2" applyFont="1" applyBorder="1" applyAlignment="1">
      <alignment horizontal="right" vertical="top"/>
    </xf>
    <xf numFmtId="0" fontId="32" fillId="2" borderId="2" xfId="0" applyFont="1" applyFill="1" applyBorder="1"/>
    <xf numFmtId="0" fontId="33" fillId="2" borderId="2" xfId="0" applyFont="1" applyFill="1" applyBorder="1" applyAlignment="1">
      <alignment horizontal="center"/>
    </xf>
    <xf numFmtId="165" fontId="34" fillId="2" borderId="2" xfId="0" applyNumberFormat="1" applyFont="1" applyFill="1" applyBorder="1" applyAlignment="1"/>
    <xf numFmtId="0" fontId="33" fillId="2" borderId="2" xfId="0" applyFont="1" applyFill="1" applyBorder="1"/>
    <xf numFmtId="0" fontId="8" fillId="2" borderId="1" xfId="0" applyFont="1" applyFill="1" applyBorder="1" applyAlignment="1"/>
    <xf numFmtId="0" fontId="7" fillId="0" borderId="2" xfId="0" applyFont="1" applyBorder="1" applyAlignment="1">
      <alignment horizontal="center" vertical="top"/>
    </xf>
    <xf numFmtId="165" fontId="7" fillId="2" borderId="2" xfId="0" applyNumberFormat="1" applyFont="1" applyFill="1" applyBorder="1" applyAlignment="1">
      <alignment vertical="top"/>
    </xf>
    <xf numFmtId="0" fontId="7" fillId="2" borderId="2" xfId="3" applyNumberFormat="1" applyFont="1" applyFill="1" applyBorder="1" applyAlignment="1">
      <alignment vertical="top"/>
    </xf>
    <xf numFmtId="43" fontId="7" fillId="2" borderId="2" xfId="0" applyNumberFormat="1" applyFont="1" applyFill="1" applyBorder="1" applyAlignment="1">
      <alignment vertical="top"/>
    </xf>
    <xf numFmtId="165" fontId="7" fillId="2" borderId="10" xfId="0" applyNumberFormat="1" applyFont="1" applyFill="1" applyBorder="1" applyAlignment="1">
      <alignment vertical="top"/>
    </xf>
    <xf numFmtId="41" fontId="7" fillId="2" borderId="5" xfId="1" applyNumberFormat="1" applyFont="1" applyFill="1" applyBorder="1" applyAlignment="1">
      <alignment vertical="top" wrapText="1"/>
    </xf>
    <xf numFmtId="0" fontId="8" fillId="0" borderId="2" xfId="0" applyFont="1" applyBorder="1" applyAlignment="1">
      <alignment wrapText="1"/>
    </xf>
    <xf numFmtId="0" fontId="7" fillId="0" borderId="10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165" fontId="7" fillId="2" borderId="3" xfId="0" applyNumberFormat="1" applyFont="1" applyFill="1" applyBorder="1" applyAlignment="1">
      <alignment vertical="top"/>
    </xf>
    <xf numFmtId="0" fontId="7" fillId="0" borderId="6" xfId="0" applyFont="1" applyBorder="1" applyAlignment="1">
      <alignment horizontal="center" vertical="top"/>
    </xf>
    <xf numFmtId="43" fontId="7" fillId="2" borderId="6" xfId="0" applyNumberFormat="1" applyFont="1" applyFill="1" applyBorder="1" applyAlignment="1">
      <alignment vertical="top"/>
    </xf>
    <xf numFmtId="0" fontId="7" fillId="0" borderId="15" xfId="0" applyFont="1" applyBorder="1" applyAlignment="1">
      <alignment horizontal="center" vertical="top"/>
    </xf>
    <xf numFmtId="41" fontId="7" fillId="2" borderId="14" xfId="1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/>
    </xf>
    <xf numFmtId="41" fontId="7" fillId="0" borderId="2" xfId="2" applyFont="1" applyFill="1" applyBorder="1" applyAlignment="1">
      <alignment vertical="top"/>
    </xf>
    <xf numFmtId="41" fontId="8" fillId="0" borderId="2" xfId="2" applyFont="1" applyFill="1" applyBorder="1" applyAlignment="1">
      <alignment vertical="top"/>
    </xf>
    <xf numFmtId="9" fontId="12" fillId="3" borderId="2" xfId="2" applyNumberFormat="1" applyFont="1" applyFill="1" applyBorder="1" applyAlignment="1">
      <alignment vertical="top"/>
    </xf>
    <xf numFmtId="165" fontId="8" fillId="0" borderId="2" xfId="21" applyNumberFormat="1" applyFont="1" applyBorder="1" applyAlignment="1">
      <alignment horizontal="center"/>
    </xf>
    <xf numFmtId="165" fontId="8" fillId="0" borderId="2" xfId="1" applyNumberFormat="1" applyFont="1" applyBorder="1" applyAlignment="1">
      <alignment horizontal="center" vertical="top"/>
    </xf>
    <xf numFmtId="3" fontId="8" fillId="0" borderId="2" xfId="0" applyNumberFormat="1" applyFont="1" applyBorder="1" applyAlignment="1">
      <alignment horizontal="center" vertical="top"/>
    </xf>
    <xf numFmtId="41" fontId="8" fillId="0" borderId="2" xfId="2" applyFont="1" applyBorder="1" applyAlignment="1">
      <alignment vertical="top"/>
    </xf>
    <xf numFmtId="0" fontId="8" fillId="0" borderId="6" xfId="0" quotePrefix="1" applyFont="1" applyBorder="1" applyAlignment="1">
      <alignment vertical="top" wrapText="1"/>
    </xf>
    <xf numFmtId="0" fontId="26" fillId="0" borderId="1" xfId="21" applyFont="1" applyBorder="1" applyAlignment="1">
      <alignment vertical="top" wrapText="1"/>
    </xf>
    <xf numFmtId="0" fontId="8" fillId="0" borderId="1" xfId="21" applyFont="1" applyBorder="1" applyAlignment="1">
      <alignment horizontal="center" vertical="top"/>
    </xf>
    <xf numFmtId="0" fontId="8" fillId="0" borderId="1" xfId="21" applyFont="1" applyBorder="1" applyAlignment="1">
      <alignment horizontal="right" vertical="top"/>
    </xf>
    <xf numFmtId="0" fontId="8" fillId="0" borderId="6" xfId="21" applyFont="1" applyBorder="1" applyAlignment="1">
      <alignment horizontal="center"/>
    </xf>
    <xf numFmtId="0" fontId="8" fillId="0" borderId="6" xfId="21" applyFont="1" applyBorder="1" applyAlignment="1"/>
    <xf numFmtId="0" fontId="8" fillId="0" borderId="6" xfId="21" applyFont="1" applyBorder="1" applyAlignment="1">
      <alignment horizontal="right"/>
    </xf>
    <xf numFmtId="9" fontId="8" fillId="0" borderId="3" xfId="21" applyNumberFormat="1" applyFont="1" applyBorder="1" applyAlignment="1">
      <alignment horizontal="center" vertical="top"/>
    </xf>
    <xf numFmtId="9" fontId="8" fillId="0" borderId="3" xfId="21" applyNumberFormat="1" applyFont="1" applyBorder="1" applyAlignment="1">
      <alignment vertical="top"/>
    </xf>
    <xf numFmtId="165" fontId="8" fillId="0" borderId="2" xfId="8" applyNumberFormat="1" applyFont="1" applyBorder="1" applyAlignment="1">
      <alignment horizontal="center" vertical="top"/>
    </xf>
    <xf numFmtId="165" fontId="8" fillId="0" borderId="2" xfId="8" quotePrefix="1" applyNumberFormat="1" applyFont="1" applyBorder="1" applyAlignment="1">
      <alignment horizontal="center" vertical="top"/>
    </xf>
    <xf numFmtId="0" fontId="8" fillId="0" borderId="1" xfId="0" applyFont="1" applyBorder="1"/>
    <xf numFmtId="0" fontId="8" fillId="2" borderId="3" xfId="21" applyFont="1" applyFill="1" applyBorder="1" applyAlignment="1">
      <alignment vertical="top"/>
    </xf>
    <xf numFmtId="0" fontId="8" fillId="0" borderId="3" xfId="21" applyFont="1" applyBorder="1" applyAlignment="1">
      <alignment horizontal="center" vertical="top"/>
    </xf>
    <xf numFmtId="0" fontId="8" fillId="0" borderId="3" xfId="21" applyFont="1" applyBorder="1" applyAlignment="1">
      <alignment horizontal="right" vertical="top"/>
    </xf>
    <xf numFmtId="0" fontId="8" fillId="2" borderId="3" xfId="21" applyFont="1" applyFill="1" applyBorder="1"/>
    <xf numFmtId="0" fontId="8" fillId="0" borderId="3" xfId="21" applyFont="1" applyBorder="1" applyAlignment="1">
      <alignment horizontal="center"/>
    </xf>
    <xf numFmtId="0" fontId="8" fillId="0" borderId="3" xfId="21" applyFont="1" applyBorder="1" applyAlignment="1">
      <alignment horizontal="right"/>
    </xf>
    <xf numFmtId="165" fontId="8" fillId="2" borderId="2" xfId="1" quotePrefix="1" applyNumberFormat="1" applyFont="1" applyFill="1" applyBorder="1" applyAlignment="1">
      <alignment horizontal="center" vertical="top"/>
    </xf>
    <xf numFmtId="0" fontId="8" fillId="0" borderId="0" xfId="21" applyFont="1" applyBorder="1" applyAlignment="1">
      <alignment vertical="top"/>
    </xf>
    <xf numFmtId="165" fontId="8" fillId="2" borderId="2" xfId="1" applyNumberFormat="1" applyFont="1" applyFill="1" applyBorder="1" applyAlignment="1">
      <alignment horizontal="right" vertical="top"/>
    </xf>
    <xf numFmtId="165" fontId="8" fillId="2" borderId="2" xfId="1" applyNumberFormat="1" applyFont="1" applyFill="1" applyBorder="1" applyAlignment="1">
      <alignment horizontal="center" vertical="top"/>
    </xf>
    <xf numFmtId="165" fontId="8" fillId="2" borderId="2" xfId="1" quotePrefix="1" applyNumberFormat="1" applyFont="1" applyFill="1" applyBorder="1" applyAlignment="1">
      <alignment horizontal="right" vertical="top"/>
    </xf>
    <xf numFmtId="37" fontId="8" fillId="2" borderId="2" xfId="1" quotePrefix="1" applyNumberFormat="1" applyFont="1" applyFill="1" applyBorder="1" applyAlignment="1">
      <alignment horizontal="center" vertical="top"/>
    </xf>
    <xf numFmtId="37" fontId="8" fillId="2" borderId="2" xfId="1" applyNumberFormat="1" applyFont="1" applyFill="1" applyBorder="1" applyAlignment="1">
      <alignment vertical="top"/>
    </xf>
    <xf numFmtId="37" fontId="8" fillId="2" borderId="2" xfId="1" applyNumberFormat="1" applyFont="1" applyFill="1" applyBorder="1" applyAlignment="1">
      <alignment horizontal="right" vertical="top"/>
    </xf>
    <xf numFmtId="165" fontId="8" fillId="2" borderId="6" xfId="1" quotePrefix="1" applyNumberFormat="1" applyFont="1" applyFill="1" applyBorder="1" applyAlignment="1">
      <alignment horizontal="center" vertical="top"/>
    </xf>
    <xf numFmtId="0" fontId="8" fillId="0" borderId="0" xfId="21" applyFont="1" applyBorder="1" applyAlignment="1"/>
    <xf numFmtId="165" fontId="8" fillId="2" borderId="6" xfId="1" applyNumberFormat="1" applyFont="1" applyFill="1" applyBorder="1" applyAlignment="1">
      <alignment horizontal="right" vertical="top"/>
    </xf>
    <xf numFmtId="165" fontId="8" fillId="2" borderId="2" xfId="1" applyNumberFormat="1" applyFont="1" applyFill="1" applyBorder="1" applyAlignment="1">
      <alignment horizontal="center" vertical="top" wrapText="1"/>
    </xf>
    <xf numFmtId="165" fontId="8" fillId="2" borderId="2" xfId="1" applyNumberFormat="1" applyFont="1" applyFill="1" applyBorder="1" applyAlignment="1">
      <alignment vertical="top"/>
    </xf>
    <xf numFmtId="0" fontId="8" fillId="0" borderId="6" xfId="21" applyFont="1" applyBorder="1" applyAlignment="1">
      <alignment horizontal="center" vertical="top"/>
    </xf>
    <xf numFmtId="165" fontId="8" fillId="2" borderId="2" xfId="1" quotePrefix="1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65" fontId="8" fillId="2" borderId="2" xfId="1" quotePrefix="1" applyNumberFormat="1" applyFont="1" applyFill="1" applyBorder="1" applyAlignment="1"/>
    <xf numFmtId="165" fontId="8" fillId="2" borderId="2" xfId="1" quotePrefix="1" applyNumberFormat="1" applyFont="1" applyFill="1" applyBorder="1" applyAlignment="1">
      <alignment horizontal="right"/>
    </xf>
    <xf numFmtId="165" fontId="8" fillId="2" borderId="2" xfId="1" applyNumberFormat="1" applyFont="1" applyFill="1" applyBorder="1" applyAlignment="1">
      <alignment horizontal="center"/>
    </xf>
    <xf numFmtId="0" fontId="8" fillId="0" borderId="6" xfId="21" applyFont="1" applyFill="1" applyBorder="1"/>
    <xf numFmtId="41" fontId="12" fillId="3" borderId="2" xfId="2" applyFont="1" applyFill="1" applyBorder="1" applyAlignment="1">
      <alignment horizontal="center" vertical="top" wrapText="1"/>
    </xf>
    <xf numFmtId="0" fontId="8" fillId="0" borderId="3" xfId="21" applyFont="1" applyBorder="1" applyAlignment="1"/>
    <xf numFmtId="41" fontId="8" fillId="2" borderId="2" xfId="2" applyFont="1" applyFill="1" applyBorder="1" applyAlignment="1">
      <alignment vertical="top"/>
    </xf>
    <xf numFmtId="41" fontId="8" fillId="2" borderId="2" xfId="2" applyFont="1" applyFill="1" applyBorder="1" applyAlignment="1">
      <alignment horizontal="right" vertical="top"/>
    </xf>
    <xf numFmtId="0" fontId="8" fillId="2" borderId="1" xfId="0" quotePrefix="1" applyFont="1" applyFill="1" applyBorder="1" applyAlignment="1">
      <alignment vertical="top" wrapText="1"/>
    </xf>
    <xf numFmtId="165" fontId="8" fillId="2" borderId="1" xfId="1" quotePrefix="1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/>
    </xf>
    <xf numFmtId="165" fontId="8" fillId="2" borderId="1" xfId="1" applyNumberFormat="1" applyFont="1" applyFill="1" applyBorder="1" applyAlignment="1">
      <alignment horizontal="right" vertical="top"/>
    </xf>
    <xf numFmtId="165" fontId="8" fillId="2" borderId="2" xfId="0" applyNumberFormat="1" applyFont="1" applyFill="1" applyBorder="1" applyAlignment="1">
      <alignment vertical="top"/>
    </xf>
    <xf numFmtId="0" fontId="8" fillId="2" borderId="1" xfId="0" applyFont="1" applyFill="1" applyBorder="1"/>
    <xf numFmtId="0" fontId="7" fillId="2" borderId="2" xfId="0" applyFont="1" applyFill="1" applyBorder="1" applyAlignment="1">
      <alignment vertical="top" wrapText="1"/>
    </xf>
    <xf numFmtId="165" fontId="8" fillId="2" borderId="6" xfId="0" applyNumberFormat="1" applyFont="1" applyFill="1" applyBorder="1" applyAlignment="1">
      <alignment vertical="top"/>
    </xf>
    <xf numFmtId="41" fontId="36" fillId="2" borderId="2" xfId="1" applyNumberFormat="1" applyFont="1" applyFill="1" applyBorder="1" applyAlignment="1">
      <alignment vertical="top" wrapText="1"/>
    </xf>
    <xf numFmtId="43" fontId="37" fillId="2" borderId="10" xfId="0" applyNumberFormat="1" applyFont="1" applyFill="1" applyBorder="1" applyAlignment="1">
      <alignment vertical="top"/>
    </xf>
    <xf numFmtId="43" fontId="37" fillId="2" borderId="2" xfId="0" applyNumberFormat="1" applyFont="1" applyFill="1" applyBorder="1" applyAlignment="1">
      <alignment vertical="top"/>
    </xf>
    <xf numFmtId="41" fontId="38" fillId="2" borderId="2" xfId="1" applyNumberFormat="1" applyFont="1" applyFill="1" applyBorder="1" applyAlignment="1">
      <alignment vertical="top" wrapText="1"/>
    </xf>
    <xf numFmtId="41" fontId="37" fillId="2" borderId="2" xfId="1" applyNumberFormat="1" applyFont="1" applyFill="1" applyBorder="1" applyAlignment="1">
      <alignment vertical="top" wrapText="1"/>
    </xf>
    <xf numFmtId="41" fontId="37" fillId="2" borderId="10" xfId="0" applyNumberFormat="1" applyFont="1" applyFill="1" applyBorder="1" applyAlignment="1">
      <alignment vertical="top"/>
    </xf>
    <xf numFmtId="41" fontId="37" fillId="2" borderId="2" xfId="0" applyNumberFormat="1" applyFont="1" applyFill="1" applyBorder="1" applyAlignment="1">
      <alignment vertical="top"/>
    </xf>
    <xf numFmtId="41" fontId="37" fillId="2" borderId="5" xfId="1" applyNumberFormat="1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/>
    </xf>
    <xf numFmtId="0" fontId="26" fillId="0" borderId="6" xfId="21" applyFont="1" applyBorder="1" applyAlignment="1">
      <alignment vertical="top" wrapText="1"/>
    </xf>
    <xf numFmtId="0" fontId="26" fillId="0" borderId="6" xfId="21" applyFont="1" applyBorder="1" applyAlignment="1">
      <alignment vertical="top"/>
    </xf>
    <xf numFmtId="165" fontId="8" fillId="0" borderId="6" xfId="21" applyNumberFormat="1" applyFont="1" applyBorder="1" applyAlignment="1">
      <alignment horizontal="right" vertical="top"/>
    </xf>
    <xf numFmtId="0" fontId="12" fillId="3" borderId="2" xfId="0" applyFont="1" applyFill="1" applyBorder="1" applyAlignment="1">
      <alignment horizontal="right" vertical="top"/>
    </xf>
    <xf numFmtId="0" fontId="8" fillId="0" borderId="1" xfId="21" applyFont="1" applyBorder="1" applyAlignment="1">
      <alignment vertical="top" wrapText="1"/>
    </xf>
    <xf numFmtId="0" fontId="8" fillId="0" borderId="1" xfId="21" applyFont="1" applyBorder="1" applyAlignment="1">
      <alignment wrapText="1"/>
    </xf>
    <xf numFmtId="0" fontId="8" fillId="0" borderId="1" xfId="21" applyFont="1" applyBorder="1" applyAlignment="1">
      <alignment horizontal="center"/>
    </xf>
    <xf numFmtId="0" fontId="8" fillId="0" borderId="1" xfId="21" applyFont="1" applyBorder="1" applyAlignment="1"/>
    <xf numFmtId="0" fontId="8" fillId="0" borderId="1" xfId="21" applyFont="1" applyBorder="1" applyAlignment="1">
      <alignment horizontal="right"/>
    </xf>
    <xf numFmtId="0" fontId="8" fillId="0" borderId="2" xfId="21" applyFont="1" applyBorder="1" applyAlignment="1">
      <alignment wrapText="1"/>
    </xf>
    <xf numFmtId="165" fontId="8" fillId="0" borderId="2" xfId="21" applyNumberFormat="1" applyFont="1" applyBorder="1" applyAlignment="1">
      <alignment horizontal="right"/>
    </xf>
    <xf numFmtId="0" fontId="7" fillId="0" borderId="2" xfId="0" applyFont="1" applyFill="1" applyBorder="1" applyAlignment="1">
      <alignment horizontal="right" vertical="top"/>
    </xf>
    <xf numFmtId="9" fontId="7" fillId="0" borderId="2" xfId="0" applyNumberFormat="1" applyFont="1" applyFill="1" applyBorder="1" applyAlignment="1">
      <alignment horizontal="center" vertical="top" wrapText="1"/>
    </xf>
    <xf numFmtId="43" fontId="7" fillId="2" borderId="10" xfId="0" applyNumberFormat="1" applyFont="1" applyFill="1" applyBorder="1" applyAlignment="1">
      <alignment vertical="top"/>
    </xf>
    <xf numFmtId="41" fontId="7" fillId="2" borderId="2" xfId="0" applyNumberFormat="1" applyFont="1" applyFill="1" applyBorder="1" applyAlignment="1">
      <alignment vertical="top"/>
    </xf>
    <xf numFmtId="41" fontId="7" fillId="2" borderId="2" xfId="1" applyNumberFormat="1" applyFont="1" applyFill="1" applyBorder="1" applyAlignment="1">
      <alignment horizontal="right" vertical="top" wrapText="1"/>
    </xf>
    <xf numFmtId="0" fontId="8" fillId="0" borderId="2" xfId="21" applyFont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41" fontId="7" fillId="2" borderId="3" xfId="1" applyNumberFormat="1" applyFont="1" applyFill="1" applyBorder="1" applyAlignment="1">
      <alignment vertical="top" wrapText="1"/>
    </xf>
    <xf numFmtId="43" fontId="7" fillId="2" borderId="0" xfId="0" applyNumberFormat="1" applyFont="1" applyFill="1" applyBorder="1" applyAlignment="1">
      <alignment vertical="top"/>
    </xf>
    <xf numFmtId="43" fontId="7" fillId="2" borderId="3" xfId="0" applyNumberFormat="1" applyFont="1" applyFill="1" applyBorder="1" applyAlignment="1">
      <alignment vertical="top"/>
    </xf>
    <xf numFmtId="0" fontId="26" fillId="0" borderId="1" xfId="21" applyFont="1" applyBorder="1" applyAlignment="1">
      <alignment vertical="top"/>
    </xf>
    <xf numFmtId="0" fontId="8" fillId="2" borderId="2" xfId="0" quotePrefix="1" applyFont="1" applyFill="1" applyBorder="1" applyAlignment="1">
      <alignment horizontal="center" vertical="top"/>
    </xf>
    <xf numFmtId="165" fontId="8" fillId="2" borderId="2" xfId="1" quotePrefix="1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2" xfId="0" quotePrefix="1" applyFont="1" applyFill="1" applyBorder="1" applyAlignment="1">
      <alignment vertical="top" wrapText="1"/>
    </xf>
    <xf numFmtId="0" fontId="8" fillId="0" borderId="10" xfId="0" applyFont="1" applyBorder="1" applyAlignment="1">
      <alignment vertical="top"/>
    </xf>
    <xf numFmtId="0" fontId="8" fillId="0" borderId="10" xfId="0" applyFont="1" applyBorder="1" applyAlignment="1">
      <alignment vertical="top" wrapText="1"/>
    </xf>
    <xf numFmtId="0" fontId="8" fillId="2" borderId="2" xfId="0" quotePrefix="1" applyFont="1" applyFill="1" applyBorder="1" applyAlignment="1">
      <alignment horizontal="center"/>
    </xf>
    <xf numFmtId="0" fontId="8" fillId="2" borderId="1" xfId="0" quotePrefix="1" applyFont="1" applyFill="1" applyBorder="1" applyAlignment="1">
      <alignment horizontal="center" vertical="top"/>
    </xf>
    <xf numFmtId="165" fontId="8" fillId="2" borderId="1" xfId="1" quotePrefix="1" applyNumberFormat="1" applyFont="1" applyFill="1" applyBorder="1" applyAlignment="1">
      <alignment vertical="top"/>
    </xf>
    <xf numFmtId="165" fontId="8" fillId="2" borderId="1" xfId="1" quotePrefix="1" applyNumberFormat="1" applyFont="1" applyFill="1" applyBorder="1" applyAlignment="1">
      <alignment horizontal="right" vertical="top"/>
    </xf>
    <xf numFmtId="0" fontId="8" fillId="2" borderId="1" xfId="0" quotePrefix="1" applyFont="1" applyFill="1" applyBorder="1" applyAlignment="1">
      <alignment horizontal="center"/>
    </xf>
    <xf numFmtId="165" fontId="8" fillId="2" borderId="1" xfId="1" quotePrefix="1" applyNumberFormat="1" applyFont="1" applyFill="1" applyBorder="1" applyAlignment="1"/>
    <xf numFmtId="165" fontId="8" fillId="2" borderId="1" xfId="1" quotePrefix="1" applyNumberFormat="1" applyFont="1" applyFill="1" applyBorder="1" applyAlignment="1">
      <alignment horizontal="right"/>
    </xf>
    <xf numFmtId="0" fontId="26" fillId="0" borderId="2" xfId="0" applyFont="1" applyBorder="1" applyAlignment="1">
      <alignment wrapText="1"/>
    </xf>
    <xf numFmtId="0" fontId="8" fillId="0" borderId="9" xfId="0" applyFont="1" applyBorder="1" applyAlignment="1">
      <alignment vertical="top" wrapText="1"/>
    </xf>
    <xf numFmtId="41" fontId="7" fillId="2" borderId="2" xfId="2" applyFont="1" applyFill="1" applyBorder="1" applyAlignment="1">
      <alignment vertical="top" wrapText="1"/>
    </xf>
    <xf numFmtId="41" fontId="7" fillId="2" borderId="2" xfId="2" applyFont="1" applyFill="1" applyBorder="1" applyAlignment="1">
      <alignment vertical="top"/>
    </xf>
    <xf numFmtId="0" fontId="8" fillId="0" borderId="14" xfId="0" applyFont="1" applyBorder="1"/>
    <xf numFmtId="0" fontId="27" fillId="0" borderId="6" xfId="0" applyFont="1" applyBorder="1" applyAlignment="1">
      <alignment vertical="top" wrapText="1"/>
    </xf>
    <xf numFmtId="0" fontId="27" fillId="0" borderId="6" xfId="0" applyFont="1" applyBorder="1"/>
    <xf numFmtId="0" fontId="8" fillId="0" borderId="5" xfId="0" applyFont="1" applyBorder="1" applyAlignment="1"/>
    <xf numFmtId="0" fontId="8" fillId="0" borderId="5" xfId="0" applyFont="1" applyBorder="1" applyAlignment="1">
      <alignment horizontal="center"/>
    </xf>
    <xf numFmtId="37" fontId="8" fillId="0" borderId="2" xfId="8" applyNumberFormat="1" applyFont="1" applyBorder="1" applyAlignment="1">
      <alignment horizontal="center"/>
    </xf>
    <xf numFmtId="0" fontId="8" fillId="0" borderId="6" xfId="0" applyFont="1" applyBorder="1"/>
    <xf numFmtId="0" fontId="26" fillId="0" borderId="10" xfId="0" applyFont="1" applyBorder="1" applyAlignment="1">
      <alignment wrapText="1"/>
    </xf>
    <xf numFmtId="0" fontId="26" fillId="0" borderId="2" xfId="0" applyFont="1" applyBorder="1"/>
    <xf numFmtId="0" fontId="27" fillId="0" borderId="2" xfId="0" applyFont="1" applyBorder="1"/>
    <xf numFmtId="0" fontId="8" fillId="0" borderId="10" xfId="0" applyFont="1" applyBorder="1"/>
    <xf numFmtId="0" fontId="8" fillId="0" borderId="1" xfId="0" applyFont="1" applyBorder="1" applyAlignment="1">
      <alignment horizontal="center" vertical="top" wrapText="1"/>
    </xf>
    <xf numFmtId="165" fontId="8" fillId="0" borderId="5" xfId="8" applyNumberFormat="1" applyFont="1" applyBorder="1" applyAlignment="1">
      <alignment vertical="top"/>
    </xf>
    <xf numFmtId="0" fontId="8" fillId="0" borderId="15" xfId="0" applyFont="1" applyBorder="1" applyAlignment="1">
      <alignment vertical="top" wrapText="1"/>
    </xf>
    <xf numFmtId="37" fontId="8" fillId="0" borderId="6" xfId="8" quotePrefix="1" applyNumberFormat="1" applyFont="1" applyBorder="1" applyAlignment="1">
      <alignment horizontal="center" vertical="top"/>
    </xf>
    <xf numFmtId="37" fontId="8" fillId="0" borderId="6" xfId="8" applyNumberFormat="1" applyFont="1" applyBorder="1" applyAlignment="1">
      <alignment horizontal="center" vertical="top"/>
    </xf>
    <xf numFmtId="37" fontId="8" fillId="0" borderId="14" xfId="8" applyNumberFormat="1" applyFont="1" applyBorder="1" applyAlignment="1">
      <alignment vertical="top"/>
    </xf>
    <xf numFmtId="37" fontId="8" fillId="0" borderId="14" xfId="8" applyNumberFormat="1" applyFont="1" applyBorder="1" applyAlignment="1">
      <alignment horizontal="center" vertical="top"/>
    </xf>
    <xf numFmtId="37" fontId="8" fillId="0" borderId="6" xfId="8" applyNumberFormat="1" applyFont="1" applyBorder="1" applyAlignment="1">
      <alignment vertical="top"/>
    </xf>
    <xf numFmtId="0" fontId="8" fillId="0" borderId="15" xfId="21" applyFont="1" applyBorder="1"/>
    <xf numFmtId="0" fontId="8" fillId="0" borderId="14" xfId="21" applyFont="1" applyBorder="1" applyAlignment="1"/>
    <xf numFmtId="0" fontId="8" fillId="0" borderId="14" xfId="21" applyFont="1" applyBorder="1" applyAlignment="1">
      <alignment horizontal="center"/>
    </xf>
    <xf numFmtId="0" fontId="8" fillId="0" borderId="7" xfId="21" applyFont="1" applyBorder="1" applyAlignment="1">
      <alignment horizontal="right"/>
    </xf>
    <xf numFmtId="0" fontId="26" fillId="0" borderId="15" xfId="0" applyFont="1" applyBorder="1" applyAlignment="1">
      <alignment wrapText="1"/>
    </xf>
    <xf numFmtId="37" fontId="8" fillId="0" borderId="6" xfId="8" quotePrefix="1" applyNumberFormat="1" applyFont="1" applyBorder="1" applyAlignment="1">
      <alignment horizontal="center"/>
    </xf>
    <xf numFmtId="37" fontId="8" fillId="0" borderId="14" xfId="8" applyNumberFormat="1" applyFont="1" applyBorder="1" applyAlignment="1"/>
    <xf numFmtId="37" fontId="8" fillId="0" borderId="14" xfId="8" quotePrefix="1" applyNumberFormat="1" applyFont="1" applyBorder="1" applyAlignment="1">
      <alignment horizontal="center"/>
    </xf>
    <xf numFmtId="37" fontId="8" fillId="0" borderId="6" xfId="8" applyNumberFormat="1" applyFont="1" applyBorder="1" applyAlignment="1">
      <alignment horizontal="right"/>
    </xf>
    <xf numFmtId="165" fontId="27" fillId="0" borderId="7" xfId="8" applyNumberFormat="1" applyFont="1" applyBorder="1" applyAlignment="1">
      <alignment horizontal="right"/>
    </xf>
    <xf numFmtId="165" fontId="27" fillId="0" borderId="6" xfId="8" applyNumberFormat="1" applyFont="1" applyBorder="1" applyAlignment="1">
      <alignment horizontal="right"/>
    </xf>
    <xf numFmtId="37" fontId="8" fillId="0" borderId="5" xfId="8" applyNumberFormat="1" applyFont="1" applyBorder="1" applyAlignment="1"/>
    <xf numFmtId="37" fontId="8" fillId="0" borderId="5" xfId="8" quotePrefix="1" applyNumberFormat="1" applyFont="1" applyBorder="1" applyAlignment="1">
      <alignment horizontal="center"/>
    </xf>
    <xf numFmtId="165" fontId="27" fillId="0" borderId="4" xfId="8" applyNumberFormat="1" applyFont="1" applyBorder="1" applyAlignment="1">
      <alignment horizontal="right"/>
    </xf>
    <xf numFmtId="165" fontId="27" fillId="0" borderId="2" xfId="8" applyNumberFormat="1" applyFont="1" applyBorder="1" applyAlignment="1">
      <alignment horizontal="right"/>
    </xf>
    <xf numFmtId="0" fontId="8" fillId="0" borderId="1" xfId="0" quotePrefix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165" fontId="8" fillId="0" borderId="1" xfId="8" applyNumberFormat="1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7" fillId="2" borderId="2" xfId="0" applyFont="1" applyFill="1" applyBorder="1" applyAlignment="1">
      <alignment horizontal="center" vertical="top"/>
    </xf>
    <xf numFmtId="165" fontId="7" fillId="2" borderId="2" xfId="1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wrapText="1"/>
    </xf>
    <xf numFmtId="0" fontId="26" fillId="0" borderId="2" xfId="21" applyFont="1" applyBorder="1" applyAlignment="1">
      <alignment wrapText="1"/>
    </xf>
    <xf numFmtId="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8" fillId="0" borderId="1" xfId="8" applyNumberFormat="1" applyFont="1" applyBorder="1" applyAlignment="1"/>
    <xf numFmtId="9" fontId="8" fillId="0" borderId="1" xfId="0" applyNumberFormat="1" applyFont="1" applyBorder="1" applyAlignment="1">
      <alignment horizontal="center" vertical="top"/>
    </xf>
    <xf numFmtId="0" fontId="23" fillId="0" borderId="2" xfId="0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9" fontId="7" fillId="3" borderId="2" xfId="3" applyNumberFormat="1" applyFont="1" applyFill="1" applyBorder="1" applyAlignment="1">
      <alignment vertical="top"/>
    </xf>
    <xf numFmtId="41" fontId="8" fillId="3" borderId="1" xfId="2" applyFont="1" applyFill="1" applyBorder="1" applyAlignment="1">
      <alignment horizontal="center" vertical="top"/>
    </xf>
    <xf numFmtId="0" fontId="7" fillId="2" borderId="2" xfId="0" applyFont="1" applyFill="1" applyBorder="1"/>
    <xf numFmtId="0" fontId="7" fillId="2" borderId="2" xfId="0" applyNumberFormat="1" applyFont="1" applyFill="1" applyBorder="1" applyAlignment="1">
      <alignment horizontal="center" vertical="top"/>
    </xf>
    <xf numFmtId="0" fontId="7" fillId="2" borderId="2" xfId="0" applyFont="1" applyFill="1" applyBorder="1" applyAlignment="1">
      <alignment vertical="top"/>
    </xf>
    <xf numFmtId="9" fontId="7" fillId="2" borderId="2" xfId="3" applyFont="1" applyFill="1" applyBorder="1" applyAlignment="1">
      <alignment vertical="top"/>
    </xf>
    <xf numFmtId="0" fontId="7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wrapText="1"/>
    </xf>
    <xf numFmtId="0" fontId="37" fillId="2" borderId="6" xfId="0" applyFont="1" applyFill="1" applyBorder="1" applyAlignment="1">
      <alignment horizontal="left" vertical="top" wrapText="1"/>
    </xf>
    <xf numFmtId="41" fontId="37" fillId="2" borderId="6" xfId="1" applyNumberFormat="1" applyFont="1" applyFill="1" applyBorder="1" applyAlignment="1">
      <alignment vertical="top" wrapText="1"/>
    </xf>
    <xf numFmtId="0" fontId="8" fillId="0" borderId="6" xfId="21" applyFont="1" applyBorder="1" applyAlignment="1">
      <alignment horizontal="left" vertical="top"/>
    </xf>
    <xf numFmtId="0" fontId="6" fillId="2" borderId="2" xfId="0" applyFont="1" applyFill="1" applyBorder="1" applyAlignment="1">
      <alignment vertical="top" wrapText="1"/>
    </xf>
    <xf numFmtId="41" fontId="7" fillId="2" borderId="6" xfId="1" applyNumberFormat="1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right" vertical="top" wrapText="1"/>
    </xf>
    <xf numFmtId="41" fontId="7" fillId="3" borderId="2" xfId="2" applyFont="1" applyFill="1" applyBorder="1" applyAlignment="1">
      <alignment horizontal="right" vertical="top"/>
    </xf>
    <xf numFmtId="41" fontId="7" fillId="3" borderId="2" xfId="1" applyNumberFormat="1" applyFont="1" applyFill="1" applyBorder="1" applyAlignment="1">
      <alignment vertical="top" wrapText="1"/>
    </xf>
    <xf numFmtId="41" fontId="7" fillId="2" borderId="2" xfId="2" applyFont="1" applyFill="1" applyBorder="1"/>
    <xf numFmtId="41" fontId="7" fillId="2" borderId="2" xfId="2" applyFont="1" applyFill="1" applyBorder="1" applyAlignment="1"/>
    <xf numFmtId="0" fontId="7" fillId="2" borderId="0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/>
    </xf>
    <xf numFmtId="0" fontId="39" fillId="0" borderId="0" xfId="22" applyNumberFormat="1" applyFont="1" applyFill="1" applyBorder="1" applyAlignment="1">
      <alignment horizontal="center"/>
    </xf>
    <xf numFmtId="0" fontId="39" fillId="0" borderId="0" xfId="22" applyFont="1" applyFill="1" applyAlignment="1">
      <alignment horizontal="center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left" vertical="top" wrapText="1"/>
    </xf>
    <xf numFmtId="0" fontId="43" fillId="0" borderId="2" xfId="0" quotePrefix="1" applyFont="1" applyBorder="1" applyAlignment="1">
      <alignment horizontal="center" vertical="center"/>
    </xf>
    <xf numFmtId="0" fontId="43" fillId="0" borderId="0" xfId="0" applyFont="1"/>
    <xf numFmtId="0" fontId="43" fillId="0" borderId="2" xfId="0" applyFont="1" applyBorder="1"/>
    <xf numFmtId="0" fontId="43" fillId="0" borderId="2" xfId="0" applyFont="1" applyBorder="1" applyAlignment="1">
      <alignment horizontal="center" vertical="top"/>
    </xf>
    <xf numFmtId="0" fontId="43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43" fillId="0" borderId="0" xfId="0" applyFont="1" applyAlignment="1">
      <alignment horizontal="center"/>
    </xf>
    <xf numFmtId="0" fontId="43" fillId="0" borderId="0" xfId="23" applyFont="1" applyAlignment="1">
      <alignment horizontal="center"/>
    </xf>
    <xf numFmtId="0" fontId="44" fillId="0" borderId="0" xfId="23" applyFont="1" applyAlignment="1">
      <alignment horizontal="center"/>
    </xf>
    <xf numFmtId="0" fontId="20" fillId="0" borderId="0" xfId="0" applyFont="1" applyAlignment="1">
      <alignment horizontal="center"/>
    </xf>
    <xf numFmtId="165" fontId="43" fillId="0" borderId="2" xfId="1" applyNumberFormat="1" applyFont="1" applyBorder="1" applyAlignment="1">
      <alignment horizontal="center"/>
    </xf>
    <xf numFmtId="165" fontId="42" fillId="0" borderId="2" xfId="1" applyNumberFormat="1" applyFont="1" applyBorder="1"/>
    <xf numFmtId="165" fontId="43" fillId="0" borderId="2" xfId="1" applyNumberFormat="1" applyFont="1" applyBorder="1"/>
    <xf numFmtId="165" fontId="43" fillId="2" borderId="2" xfId="1" applyNumberFormat="1" applyFont="1" applyFill="1" applyBorder="1"/>
    <xf numFmtId="165" fontId="42" fillId="2" borderId="2" xfId="1" applyNumberFormat="1" applyFont="1" applyFill="1" applyBorder="1"/>
    <xf numFmtId="165" fontId="43" fillId="2" borderId="1" xfId="1" applyNumberFormat="1" applyFont="1" applyFill="1" applyBorder="1"/>
    <xf numFmtId="165" fontId="43" fillId="0" borderId="5" xfId="1" applyNumberFormat="1" applyFont="1" applyBorder="1"/>
    <xf numFmtId="165" fontId="43" fillId="2" borderId="6" xfId="1" applyNumberFormat="1" applyFont="1" applyFill="1" applyBorder="1"/>
    <xf numFmtId="0" fontId="43" fillId="0" borderId="2" xfId="0" applyFont="1" applyBorder="1" applyAlignment="1">
      <alignment horizontal="center"/>
    </xf>
    <xf numFmtId="0" fontId="42" fillId="0" borderId="2" xfId="0" applyFont="1" applyBorder="1"/>
    <xf numFmtId="165" fontId="43" fillId="0" borderId="2" xfId="0" applyNumberFormat="1" applyFont="1" applyBorder="1"/>
    <xf numFmtId="167" fontId="43" fillId="0" borderId="2" xfId="0" applyNumberFormat="1" applyFont="1" applyBorder="1"/>
    <xf numFmtId="0" fontId="42" fillId="2" borderId="2" xfId="0" applyFont="1" applyFill="1" applyBorder="1"/>
    <xf numFmtId="167" fontId="43" fillId="0" borderId="2" xfId="0" applyNumberFormat="1" applyFont="1" applyBorder="1" applyAlignment="1">
      <alignment vertical="center"/>
    </xf>
    <xf numFmtId="165" fontId="43" fillId="0" borderId="0" xfId="0" applyNumberFormat="1" applyFont="1"/>
    <xf numFmtId="43" fontId="43" fillId="0" borderId="0" xfId="0" applyNumberFormat="1" applyFont="1"/>
    <xf numFmtId="0" fontId="45" fillId="2" borderId="2" xfId="0" applyFont="1" applyFill="1" applyBorder="1"/>
    <xf numFmtId="0" fontId="43" fillId="2" borderId="2" xfId="0" quotePrefix="1" applyFont="1" applyFill="1" applyBorder="1"/>
    <xf numFmtId="167" fontId="43" fillId="0" borderId="5" xfId="0" applyNumberFormat="1" applyFont="1" applyBorder="1" applyAlignment="1">
      <alignment vertical="center"/>
    </xf>
    <xf numFmtId="0" fontId="43" fillId="0" borderId="2" xfId="0" quotePrefix="1" applyFont="1" applyBorder="1"/>
    <xf numFmtId="0" fontId="11" fillId="0" borderId="0" xfId="25" applyFont="1" applyBorder="1" applyAlignment="1">
      <alignment vertical="top" wrapText="1"/>
    </xf>
    <xf numFmtId="0" fontId="11" fillId="0" borderId="0" xfId="25" applyFont="1" applyFill="1" applyBorder="1" applyAlignment="1">
      <alignment vertical="top" wrapText="1"/>
    </xf>
    <xf numFmtId="167" fontId="43" fillId="0" borderId="0" xfId="0" applyNumberFormat="1" applyFont="1"/>
    <xf numFmtId="3" fontId="11" fillId="0" borderId="0" xfId="25" applyNumberFormat="1" applyFont="1" applyBorder="1" applyAlignment="1">
      <alignment vertical="top" wrapText="1"/>
    </xf>
    <xf numFmtId="3" fontId="11" fillId="0" borderId="0" xfId="25" applyNumberFormat="1" applyFont="1" applyFill="1" applyBorder="1" applyAlignment="1">
      <alignment vertical="top" wrapText="1"/>
    </xf>
    <xf numFmtId="2" fontId="43" fillId="0" borderId="0" xfId="0" applyNumberFormat="1" applyFont="1" applyBorder="1"/>
    <xf numFmtId="0" fontId="43" fillId="0" borderId="0" xfId="0" applyFont="1" applyBorder="1"/>
    <xf numFmtId="0" fontId="8" fillId="0" borderId="2" xfId="14" applyFont="1" applyFill="1" applyBorder="1" applyAlignment="1">
      <alignment horizontal="left" vertical="top" wrapText="1"/>
    </xf>
    <xf numFmtId="0" fontId="8" fillId="0" borderId="2" xfId="14" applyFont="1" applyBorder="1" applyAlignment="1">
      <alignment horizontal="left" vertical="top" wrapText="1"/>
    </xf>
    <xf numFmtId="0" fontId="7" fillId="0" borderId="0" xfId="0" applyFont="1"/>
    <xf numFmtId="167" fontId="7" fillId="0" borderId="0" xfId="0" applyNumberFormat="1" applyFont="1"/>
    <xf numFmtId="0" fontId="7" fillId="0" borderId="2" xfId="0" applyFont="1" applyBorder="1"/>
    <xf numFmtId="167" fontId="7" fillId="0" borderId="2" xfId="0" applyNumberFormat="1" applyFont="1" applyBorder="1"/>
    <xf numFmtId="0" fontId="7" fillId="0" borderId="2" xfId="0" applyFont="1" applyBorder="1" applyAlignment="1">
      <alignment vertical="top"/>
    </xf>
    <xf numFmtId="9" fontId="8" fillId="0" borderId="2" xfId="14" applyNumberFormat="1" applyFont="1" applyFill="1" applyBorder="1" applyAlignment="1">
      <alignment horizontal="center" vertical="top"/>
    </xf>
    <xf numFmtId="166" fontId="8" fillId="0" borderId="2" xfId="11" applyNumberFormat="1" applyFont="1" applyFill="1" applyBorder="1" applyAlignment="1">
      <alignment horizontal="center" vertical="top"/>
    </xf>
    <xf numFmtId="166" fontId="8" fillId="0" borderId="2" xfId="14" applyNumberFormat="1" applyFont="1" applyFill="1" applyBorder="1" applyAlignment="1">
      <alignment horizontal="center" vertical="top"/>
    </xf>
    <xf numFmtId="166" fontId="8" fillId="0" borderId="2" xfId="24" applyNumberFormat="1" applyFont="1" applyFill="1" applyBorder="1" applyAlignment="1">
      <alignment horizontal="center" vertical="top" wrapText="1"/>
    </xf>
    <xf numFmtId="167" fontId="7" fillId="0" borderId="2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10" fontId="8" fillId="0" borderId="2" xfId="14" applyNumberFormat="1" applyFont="1" applyFill="1" applyBorder="1" applyAlignment="1">
      <alignment horizontal="center" vertical="top"/>
    </xf>
    <xf numFmtId="9" fontId="8" fillId="0" borderId="2" xfId="24" applyNumberFormat="1" applyFont="1" applyFill="1" applyBorder="1" applyAlignment="1">
      <alignment horizontal="center" vertical="top" wrapText="1"/>
    </xf>
    <xf numFmtId="10" fontId="8" fillId="0" borderId="2" xfId="24" applyNumberFormat="1" applyFont="1" applyFill="1" applyBorder="1" applyAlignment="1">
      <alignment horizontal="center" vertical="top" wrapText="1"/>
    </xf>
    <xf numFmtId="9" fontId="8" fillId="0" borderId="2" xfId="11" applyNumberFormat="1" applyFont="1" applyFill="1" applyBorder="1" applyAlignment="1">
      <alignment horizontal="center" vertical="top"/>
    </xf>
    <xf numFmtId="0" fontId="8" fillId="0" borderId="2" xfId="14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2" xfId="24" applyFont="1" applyFill="1" applyBorder="1" applyAlignment="1">
      <alignment horizontal="center" vertical="top" wrapText="1"/>
    </xf>
    <xf numFmtId="0" fontId="8" fillId="0" borderId="2" xfId="14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0" fontId="8" fillId="0" borderId="2" xfId="17" applyNumberFormat="1" applyFont="1" applyFill="1" applyBorder="1" applyAlignment="1">
      <alignment horizontal="center" vertical="top" wrapText="1"/>
    </xf>
    <xf numFmtId="0" fontId="8" fillId="0" borderId="2" xfId="24" applyNumberFormat="1" applyFont="1" applyFill="1" applyBorder="1" applyAlignment="1">
      <alignment horizontal="center" vertical="top" wrapText="1"/>
    </xf>
    <xf numFmtId="2" fontId="8" fillId="0" borderId="2" xfId="0" applyNumberFormat="1" applyFont="1" applyFill="1" applyBorder="1" applyAlignment="1">
      <alignment horizontal="center" vertical="top"/>
    </xf>
    <xf numFmtId="2" fontId="8" fillId="0" borderId="2" xfId="14" applyNumberFormat="1" applyFont="1" applyFill="1" applyBorder="1" applyAlignment="1">
      <alignment horizontal="center" vertical="top"/>
    </xf>
    <xf numFmtId="0" fontId="36" fillId="0" borderId="0" xfId="0" applyFont="1" applyAlignment="1">
      <alignment vertical="center"/>
    </xf>
    <xf numFmtId="0" fontId="36" fillId="0" borderId="0" xfId="0" applyFont="1" applyAlignment="1">
      <alignment vertical="top"/>
    </xf>
    <xf numFmtId="41" fontId="7" fillId="0" borderId="2" xfId="2" applyFont="1" applyFill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2" fontId="8" fillId="0" borderId="3" xfId="0" applyNumberFormat="1" applyFont="1" applyFill="1" applyBorder="1" applyAlignment="1">
      <alignment horizontal="center" vertical="top"/>
    </xf>
    <xf numFmtId="0" fontId="8" fillId="0" borderId="3" xfId="14" applyFont="1" applyFill="1" applyBorder="1" applyAlignment="1">
      <alignment horizontal="center" vertical="top"/>
    </xf>
    <xf numFmtId="0" fontId="8" fillId="0" borderId="3" xfId="24" applyFont="1" applyFill="1" applyBorder="1" applyAlignment="1">
      <alignment horizontal="center" vertical="top" wrapText="1"/>
    </xf>
    <xf numFmtId="167" fontId="7" fillId="0" borderId="3" xfId="0" applyNumberFormat="1" applyFont="1" applyBorder="1" applyAlignment="1">
      <alignment vertical="top"/>
    </xf>
    <xf numFmtId="0" fontId="7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9" fontId="7" fillId="2" borderId="2" xfId="0" applyNumberFormat="1" applyFont="1" applyFill="1" applyBorder="1" applyAlignment="1">
      <alignment horizontal="center" vertical="top"/>
    </xf>
    <xf numFmtId="0" fontId="7" fillId="0" borderId="2" xfId="0" applyFont="1" applyBorder="1" applyAlignment="1">
      <alignment vertical="center"/>
    </xf>
    <xf numFmtId="9" fontId="7" fillId="2" borderId="2" xfId="0" applyNumberFormat="1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7" fillId="2" borderId="2" xfId="0" applyFont="1" applyFill="1" applyBorder="1" applyAlignment="1">
      <alignment horizontal="center" vertical="top" wrapText="1"/>
    </xf>
    <xf numFmtId="0" fontId="7" fillId="0" borderId="2" xfId="0" applyFont="1" applyBorder="1" applyAlignment="1"/>
    <xf numFmtId="0" fontId="8" fillId="3" borderId="2" xfId="21" applyFont="1" applyFill="1" applyBorder="1" applyAlignment="1">
      <alignment vertical="top" wrapText="1"/>
    </xf>
    <xf numFmtId="9" fontId="8" fillId="3" borderId="2" xfId="21" applyNumberFormat="1" applyFont="1" applyFill="1" applyBorder="1" applyAlignment="1">
      <alignment horizontal="center" vertical="top"/>
    </xf>
    <xf numFmtId="165" fontId="8" fillId="3" borderId="2" xfId="21" applyNumberFormat="1" applyFont="1" applyFill="1" applyBorder="1" applyAlignment="1">
      <alignment vertical="top"/>
    </xf>
    <xf numFmtId="0" fontId="26" fillId="2" borderId="2" xfId="21" applyFont="1" applyFill="1" applyBorder="1" applyAlignment="1">
      <alignment vertical="top" wrapText="1"/>
    </xf>
    <xf numFmtId="165" fontId="8" fillId="0" borderId="2" xfId="21" applyNumberFormat="1" applyFont="1" applyFill="1" applyBorder="1" applyAlignment="1">
      <alignment vertical="top"/>
    </xf>
    <xf numFmtId="0" fontId="26" fillId="0" borderId="6" xfId="21" applyFont="1" applyBorder="1" applyAlignment="1">
      <alignment wrapText="1"/>
    </xf>
    <xf numFmtId="0" fontId="8" fillId="3" borderId="6" xfId="21" applyFont="1" applyFill="1" applyBorder="1" applyAlignment="1">
      <alignment wrapText="1"/>
    </xf>
    <xf numFmtId="9" fontId="8" fillId="3" borderId="6" xfId="21" applyNumberFormat="1" applyFont="1" applyFill="1" applyBorder="1" applyAlignment="1">
      <alignment horizontal="center" vertical="top"/>
    </xf>
    <xf numFmtId="165" fontId="8" fillId="3" borderId="6" xfId="21" applyNumberFormat="1" applyFont="1" applyFill="1" applyBorder="1" applyAlignment="1">
      <alignment vertical="top"/>
    </xf>
    <xf numFmtId="0" fontId="42" fillId="0" borderId="0" xfId="0" applyFont="1"/>
    <xf numFmtId="0" fontId="42" fillId="0" borderId="2" xfId="0" applyFont="1" applyBorder="1" applyAlignment="1">
      <alignment horizontal="center"/>
    </xf>
    <xf numFmtId="1" fontId="42" fillId="0" borderId="2" xfId="0" applyNumberFormat="1" applyFont="1" applyBorder="1" applyAlignment="1">
      <alignment horizontal="center"/>
    </xf>
    <xf numFmtId="0" fontId="42" fillId="0" borderId="2" xfId="0" quotePrefix="1" applyFont="1" applyBorder="1" applyAlignment="1">
      <alignment horizontal="center"/>
    </xf>
    <xf numFmtId="167" fontId="42" fillId="0" borderId="2" xfId="0" quotePrefix="1" applyNumberFormat="1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42" fillId="0" borderId="2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165" fontId="12" fillId="0" borderId="2" xfId="1" applyNumberFormat="1" applyFont="1" applyBorder="1" applyAlignment="1">
      <alignment vertical="top" wrapText="1"/>
    </xf>
    <xf numFmtId="0" fontId="20" fillId="0" borderId="2" xfId="0" applyFont="1" applyBorder="1" applyAlignment="1">
      <alignment horizontal="center" vertical="top"/>
    </xf>
    <xf numFmtId="0" fontId="12" fillId="0" borderId="18" xfId="0" applyFont="1" applyBorder="1" applyAlignment="1">
      <alignment horizontal="left" vertical="top" wrapText="1"/>
    </xf>
    <xf numFmtId="165" fontId="12" fillId="0" borderId="2" xfId="1" applyNumberFormat="1" applyFont="1" applyFill="1" applyBorder="1" applyAlignment="1">
      <alignment vertical="top" wrapText="1"/>
    </xf>
    <xf numFmtId="165" fontId="12" fillId="0" borderId="2" xfId="1" applyNumberFormat="1" applyFont="1" applyBorder="1" applyAlignment="1">
      <alignment horizontal="left" vertical="top" wrapText="1"/>
    </xf>
    <xf numFmtId="165" fontId="12" fillId="0" borderId="2" xfId="1" applyNumberFormat="1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2" xfId="0" applyFont="1" applyBorder="1" applyAlignment="1">
      <alignment vertical="top"/>
    </xf>
    <xf numFmtId="0" fontId="12" fillId="0" borderId="22" xfId="0" applyFont="1" applyBorder="1" applyAlignment="1">
      <alignment horizontal="left" vertical="top" wrapText="1"/>
    </xf>
    <xf numFmtId="167" fontId="12" fillId="0" borderId="2" xfId="0" applyNumberFormat="1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vertical="top"/>
    </xf>
    <xf numFmtId="2" fontId="10" fillId="0" borderId="2" xfId="0" applyNumberFormat="1" applyFont="1" applyBorder="1" applyAlignment="1">
      <alignment horizontal="left" vertical="top"/>
    </xf>
    <xf numFmtId="0" fontId="12" fillId="0" borderId="21" xfId="0" applyFont="1" applyBorder="1" applyAlignment="1">
      <alignment horizontal="center" vertical="top" wrapText="1"/>
    </xf>
    <xf numFmtId="0" fontId="12" fillId="0" borderId="3" xfId="0" applyFont="1" applyBorder="1" applyAlignment="1">
      <alignment wrapText="1"/>
    </xf>
    <xf numFmtId="0" fontId="12" fillId="0" borderId="6" xfId="0" applyFont="1" applyBorder="1" applyAlignment="1">
      <alignment wrapText="1"/>
    </xf>
    <xf numFmtId="0" fontId="0" fillId="0" borderId="3" xfId="0" applyBorder="1"/>
    <xf numFmtId="0" fontId="0" fillId="0" borderId="6" xfId="0" applyBorder="1"/>
    <xf numFmtId="0" fontId="12" fillId="0" borderId="6" xfId="0" applyFont="1" applyBorder="1" applyAlignment="1">
      <alignment vertical="top" wrapText="1"/>
    </xf>
    <xf numFmtId="0" fontId="0" fillId="0" borderId="2" xfId="0" applyBorder="1"/>
    <xf numFmtId="0" fontId="46" fillId="0" borderId="2" xfId="0" applyFont="1" applyFill="1" applyBorder="1" applyAlignment="1">
      <alignment horizontal="left" vertical="top" wrapText="1"/>
    </xf>
    <xf numFmtId="0" fontId="19" fillId="0" borderId="0" xfId="0" applyFont="1"/>
    <xf numFmtId="0" fontId="12" fillId="0" borderId="2" xfId="0" applyFont="1" applyBorder="1" applyAlignment="1">
      <alignment horizontal="left" vertical="top"/>
    </xf>
    <xf numFmtId="0" fontId="42" fillId="0" borderId="0" xfId="0" quotePrefix="1" applyFont="1"/>
    <xf numFmtId="0" fontId="20" fillId="0" borderId="2" xfId="0" applyFont="1" applyBorder="1" applyAlignment="1">
      <alignment horizontal="center"/>
    </xf>
    <xf numFmtId="0" fontId="20" fillId="0" borderId="2" xfId="0" applyFont="1" applyBorder="1"/>
    <xf numFmtId="0" fontId="20" fillId="0" borderId="2" xfId="0" applyFont="1" applyBorder="1" applyAlignment="1">
      <alignment wrapText="1"/>
    </xf>
    <xf numFmtId="0" fontId="19" fillId="0" borderId="0" xfId="0" applyFont="1" applyBorder="1"/>
    <xf numFmtId="0" fontId="20" fillId="0" borderId="2" xfId="0" applyFont="1" applyBorder="1" applyAlignment="1">
      <alignment vertical="center" wrapText="1"/>
    </xf>
    <xf numFmtId="0" fontId="20" fillId="0" borderId="0" xfId="0" applyFont="1" applyBorder="1" applyAlignment="1">
      <alignment vertical="top"/>
    </xf>
    <xf numFmtId="0" fontId="19" fillId="0" borderId="2" xfId="0" applyFont="1" applyBorder="1" applyAlignment="1">
      <alignment horizontal="center" vertical="center"/>
    </xf>
    <xf numFmtId="0" fontId="20" fillId="0" borderId="2" xfId="0" quotePrefix="1" applyFont="1" applyBorder="1" applyAlignment="1">
      <alignment horizontal="center"/>
    </xf>
    <xf numFmtId="0" fontId="20" fillId="0" borderId="2" xfId="0" applyFont="1" applyFill="1" applyBorder="1" applyAlignment="1">
      <alignment vertical="top" wrapText="1"/>
    </xf>
    <xf numFmtId="0" fontId="20" fillId="0" borderId="2" xfId="26" applyFont="1" applyBorder="1" applyAlignment="1">
      <alignment vertical="top" wrapText="1"/>
    </xf>
    <xf numFmtId="0" fontId="20" fillId="0" borderId="6" xfId="0" quotePrefix="1" applyFont="1" applyBorder="1"/>
    <xf numFmtId="0" fontId="23" fillId="0" borderId="1" xfId="0" applyFont="1" applyBorder="1" applyAlignment="1">
      <alignment vertical="top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quotePrefix="1" applyFont="1" applyBorder="1" applyAlignment="1">
      <alignment vertical="top" wrapText="1"/>
    </xf>
    <xf numFmtId="0" fontId="20" fillId="0" borderId="10" xfId="0" applyFont="1" applyBorder="1" applyAlignment="1">
      <alignment horizontal="center" vertical="top"/>
    </xf>
    <xf numFmtId="0" fontId="20" fillId="0" borderId="3" xfId="0" quotePrefix="1" applyFont="1" applyBorder="1" applyAlignment="1">
      <alignment wrapText="1"/>
    </xf>
    <xf numFmtId="0" fontId="20" fillId="0" borderId="1" xfId="0" quotePrefix="1" applyFont="1" applyBorder="1" applyAlignment="1">
      <alignment vertical="top"/>
    </xf>
    <xf numFmtId="0" fontId="20" fillId="0" borderId="6" xfId="0" quotePrefix="1" applyFont="1" applyBorder="1" applyAlignment="1">
      <alignment wrapText="1"/>
    </xf>
    <xf numFmtId="0" fontId="19" fillId="0" borderId="0" xfId="0" applyFont="1" applyAlignment="1">
      <alignment wrapText="1"/>
    </xf>
    <xf numFmtId="0" fontId="20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vertical="center"/>
    </xf>
    <xf numFmtId="0" fontId="11" fillId="0" borderId="2" xfId="0" applyFont="1" applyBorder="1" applyAlignment="1">
      <alignment vertical="top" wrapText="1"/>
    </xf>
    <xf numFmtId="10" fontId="11" fillId="0" borderId="2" xfId="0" applyNumberFormat="1" applyFont="1" applyBorder="1" applyAlignment="1">
      <alignment horizontal="center" vertical="top" wrapText="1"/>
    </xf>
    <xf numFmtId="9" fontId="11" fillId="0" borderId="2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2" xfId="21" applyFont="1" applyBorder="1" applyAlignment="1">
      <alignment horizontal="center"/>
    </xf>
    <xf numFmtId="0" fontId="7" fillId="0" borderId="4" xfId="21" applyFont="1" applyBorder="1" applyAlignment="1">
      <alignment horizontal="center" vertical="center"/>
    </xf>
    <xf numFmtId="0" fontId="8" fillId="0" borderId="1" xfId="21" applyFont="1" applyBorder="1" applyAlignment="1">
      <alignment horizontal="center" vertical="top"/>
    </xf>
    <xf numFmtId="0" fontId="8" fillId="0" borderId="3" xfId="21" applyFont="1" applyBorder="1" applyAlignment="1">
      <alignment horizontal="center" vertical="top"/>
    </xf>
    <xf numFmtId="0" fontId="8" fillId="0" borderId="6" xfId="21" applyFont="1" applyBorder="1" applyAlignment="1">
      <alignment horizontal="center" vertical="top"/>
    </xf>
    <xf numFmtId="0" fontId="7" fillId="0" borderId="6" xfId="21" applyFont="1" applyBorder="1" applyAlignment="1">
      <alignment horizontal="center" vertical="top"/>
    </xf>
    <xf numFmtId="0" fontId="7" fillId="0" borderId="3" xfId="21" applyFont="1" applyBorder="1" applyAlignment="1">
      <alignment horizontal="left" vertical="top" wrapText="1"/>
    </xf>
    <xf numFmtId="0" fontId="8" fillId="0" borderId="6" xfId="2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41" fontId="7" fillId="2" borderId="3" xfId="1" applyNumberFormat="1" applyFont="1" applyFill="1" applyBorder="1" applyAlignment="1">
      <alignment vertical="top" wrapText="1"/>
    </xf>
    <xf numFmtId="41" fontId="7" fillId="2" borderId="6" xfId="1" applyNumberFormat="1" applyFont="1" applyFill="1" applyBorder="1" applyAlignment="1">
      <alignment vertical="top" wrapText="1"/>
    </xf>
    <xf numFmtId="0" fontId="8" fillId="0" borderId="6" xfId="21" applyFont="1" applyBorder="1" applyAlignment="1">
      <alignment horizontal="left" vertical="top"/>
    </xf>
    <xf numFmtId="0" fontId="19" fillId="0" borderId="0" xfId="0" applyFont="1" applyAlignment="1">
      <alignment horizontal="center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/>
    </xf>
    <xf numFmtId="167" fontId="42" fillId="0" borderId="2" xfId="0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2" fillId="0" borderId="1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167" fontId="42" fillId="0" borderId="4" xfId="0" applyNumberFormat="1" applyFont="1" applyBorder="1" applyAlignment="1">
      <alignment horizontal="center" wrapText="1"/>
    </xf>
    <xf numFmtId="167" fontId="42" fillId="0" borderId="10" xfId="0" applyNumberFormat="1" applyFont="1" applyBorder="1" applyAlignment="1">
      <alignment horizontal="center" wrapText="1"/>
    </xf>
    <xf numFmtId="167" fontId="42" fillId="0" borderId="5" xfId="0" applyNumberFormat="1" applyFont="1" applyBorder="1" applyAlignment="1">
      <alignment horizontal="center" wrapText="1"/>
    </xf>
    <xf numFmtId="0" fontId="42" fillId="0" borderId="4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left" vertical="top" wrapText="1"/>
    </xf>
    <xf numFmtId="167" fontId="12" fillId="0" borderId="1" xfId="0" applyNumberFormat="1" applyFont="1" applyBorder="1" applyAlignment="1">
      <alignment horizontal="center" vertical="top"/>
    </xf>
    <xf numFmtId="167" fontId="12" fillId="0" borderId="6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5" fontId="12" fillId="0" borderId="2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12" fillId="0" borderId="3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20" fillId="0" borderId="1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center" vertical="top"/>
    </xf>
    <xf numFmtId="0" fontId="20" fillId="0" borderId="8" xfId="0" applyFont="1" applyBorder="1" applyAlignment="1">
      <alignment horizontal="center" vertical="top"/>
    </xf>
    <xf numFmtId="0" fontId="20" fillId="0" borderId="14" xfId="0" applyFont="1" applyBorder="1" applyAlignment="1">
      <alignment horizontal="center" vertical="top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top" wrapText="1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20" fillId="0" borderId="6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center" wrapText="1"/>
    </xf>
    <xf numFmtId="0" fontId="47" fillId="0" borderId="3" xfId="0" applyFont="1" applyBorder="1" applyAlignment="1">
      <alignment horizontal="left" vertical="center" wrapText="1"/>
    </xf>
    <xf numFmtId="0" fontId="47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top"/>
    </xf>
    <xf numFmtId="0" fontId="19" fillId="0" borderId="6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top" wrapText="1"/>
    </xf>
    <xf numFmtId="0" fontId="19" fillId="0" borderId="0" xfId="4" applyFont="1" applyAlignment="1">
      <alignment horizontal="center"/>
    </xf>
    <xf numFmtId="0" fontId="8" fillId="0" borderId="1" xfId="4" applyFont="1" applyBorder="1" applyAlignment="1">
      <alignment horizontal="center" vertical="top"/>
    </xf>
    <xf numFmtId="0" fontId="8" fillId="0" borderId="3" xfId="4" applyFont="1" applyBorder="1" applyAlignment="1">
      <alignment horizontal="center" vertical="top"/>
    </xf>
    <xf numFmtId="0" fontId="8" fillId="0" borderId="6" xfId="4" applyFont="1" applyBorder="1" applyAlignment="1">
      <alignment horizontal="center" vertical="top"/>
    </xf>
    <xf numFmtId="0" fontId="7" fillId="0" borderId="1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top"/>
    </xf>
    <xf numFmtId="0" fontId="8" fillId="0" borderId="2" xfId="4" applyFont="1" applyBorder="1" applyAlignment="1">
      <alignment horizontal="center" vertical="top"/>
    </xf>
    <xf numFmtId="0" fontId="8" fillId="0" borderId="1" xfId="0" quotePrefix="1" applyFont="1" applyBorder="1" applyAlignment="1">
      <alignment horizontal="left" vertical="top" wrapText="1"/>
    </xf>
    <xf numFmtId="0" fontId="8" fillId="0" borderId="3" xfId="0" quotePrefix="1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8" fillId="0" borderId="1" xfId="4" applyFont="1" applyBorder="1" applyAlignment="1">
      <alignment horizontal="left" vertical="top" wrapText="1"/>
    </xf>
    <xf numFmtId="0" fontId="8" fillId="0" borderId="3" xfId="4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0" borderId="6" xfId="4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7" fillId="0" borderId="2" xfId="4" applyFont="1" applyBorder="1" applyAlignment="1">
      <alignment horizontal="center"/>
    </xf>
    <xf numFmtId="0" fontId="7" fillId="0" borderId="1" xfId="4" applyFont="1" applyBorder="1" applyAlignment="1">
      <alignment horizontal="center" vertical="center" wrapText="1"/>
    </xf>
    <xf numFmtId="0" fontId="7" fillId="0" borderId="3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/>
    </xf>
    <xf numFmtId="0" fontId="8" fillId="0" borderId="1" xfId="6" applyFont="1" applyBorder="1" applyAlignment="1">
      <alignment horizontal="left" vertical="top" wrapText="1"/>
    </xf>
    <xf numFmtId="0" fontId="8" fillId="0" borderId="3" xfId="6" applyFont="1" applyBorder="1" applyAlignment="1">
      <alignment horizontal="left" vertical="top" wrapText="1"/>
    </xf>
    <xf numFmtId="0" fontId="7" fillId="0" borderId="1" xfId="4" applyFont="1" applyBorder="1" applyAlignment="1">
      <alignment horizontal="left" vertical="top" wrapText="1"/>
    </xf>
    <xf numFmtId="0" fontId="7" fillId="0" borderId="3" xfId="4" applyFont="1" applyBorder="1" applyAlignment="1">
      <alignment horizontal="left" vertical="top" wrapText="1"/>
    </xf>
    <xf numFmtId="0" fontId="7" fillId="0" borderId="1" xfId="4" quotePrefix="1" applyFont="1" applyBorder="1" applyAlignment="1">
      <alignment horizontal="left" vertical="top" wrapText="1"/>
    </xf>
    <xf numFmtId="0" fontId="7" fillId="0" borderId="3" xfId="4" quotePrefix="1" applyFont="1" applyBorder="1" applyAlignment="1">
      <alignment horizontal="left" vertical="top" wrapText="1"/>
    </xf>
    <xf numFmtId="0" fontId="7" fillId="0" borderId="6" xfId="4" quotePrefix="1" applyFont="1" applyBorder="1" applyAlignment="1">
      <alignment horizontal="left" vertical="top" wrapText="1"/>
    </xf>
    <xf numFmtId="0" fontId="20" fillId="0" borderId="3" xfId="19" applyFont="1" applyBorder="1" applyAlignment="1">
      <alignment horizontal="left" vertical="top" wrapText="1"/>
    </xf>
    <xf numFmtId="0" fontId="20" fillId="0" borderId="3" xfId="0" applyFont="1" applyBorder="1"/>
    <xf numFmtId="0" fontId="20" fillId="0" borderId="6" xfId="0" applyFont="1" applyBorder="1"/>
    <xf numFmtId="0" fontId="21" fillId="0" borderId="8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wrapText="1"/>
    </xf>
    <xf numFmtId="0" fontId="20" fillId="0" borderId="10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4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13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8" fillId="0" borderId="1" xfId="21" applyFont="1" applyBorder="1" applyAlignment="1">
      <alignment horizontal="left" vertical="top"/>
    </xf>
    <xf numFmtId="0" fontId="8" fillId="0" borderId="3" xfId="21" applyFont="1" applyBorder="1" applyAlignment="1">
      <alignment horizontal="left" vertical="top"/>
    </xf>
    <xf numFmtId="0" fontId="8" fillId="0" borderId="6" xfId="21" applyFont="1" applyBorder="1" applyAlignment="1">
      <alignment horizontal="left" vertical="top"/>
    </xf>
    <xf numFmtId="0" fontId="8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1" fontId="10" fillId="3" borderId="1" xfId="2" applyFont="1" applyFill="1" applyBorder="1" applyAlignment="1">
      <alignment horizontal="center" vertical="center"/>
    </xf>
    <xf numFmtId="41" fontId="10" fillId="3" borderId="6" xfId="2" applyFont="1" applyFill="1" applyBorder="1" applyAlignment="1">
      <alignment horizontal="center" vertical="center"/>
    </xf>
    <xf numFmtId="0" fontId="8" fillId="0" borderId="1" xfId="21" applyFont="1" applyBorder="1" applyAlignment="1">
      <alignment horizontal="left" vertical="top" wrapText="1"/>
    </xf>
    <xf numFmtId="0" fontId="8" fillId="0" borderId="3" xfId="21" applyFont="1" applyBorder="1" applyAlignment="1">
      <alignment horizontal="left" vertical="top" wrapText="1"/>
    </xf>
    <xf numFmtId="0" fontId="8" fillId="0" borderId="6" xfId="21" applyFont="1" applyBorder="1" applyAlignment="1">
      <alignment horizontal="left" vertical="top" wrapText="1"/>
    </xf>
    <xf numFmtId="0" fontId="8" fillId="0" borderId="1" xfId="21" applyFont="1" applyBorder="1" applyAlignment="1">
      <alignment horizontal="center" vertical="top"/>
    </xf>
    <xf numFmtId="0" fontId="8" fillId="0" borderId="3" xfId="21" applyFont="1" applyBorder="1" applyAlignment="1">
      <alignment horizontal="center" vertical="top"/>
    </xf>
    <xf numFmtId="0" fontId="8" fillId="0" borderId="6" xfId="21" applyFont="1" applyBorder="1" applyAlignment="1">
      <alignment horizontal="center" vertical="top"/>
    </xf>
    <xf numFmtId="41" fontId="12" fillId="3" borderId="1" xfId="2" applyFont="1" applyFill="1" applyBorder="1" applyAlignment="1">
      <alignment horizontal="center" vertical="center" wrapText="1"/>
    </xf>
    <xf numFmtId="41" fontId="12" fillId="3" borderId="6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1" fontId="7" fillId="2" borderId="1" xfId="1" applyNumberFormat="1" applyFont="1" applyFill="1" applyBorder="1" applyAlignment="1">
      <alignment vertical="top" wrapText="1"/>
    </xf>
    <xf numFmtId="41" fontId="7" fillId="2" borderId="3" xfId="1" applyNumberFormat="1" applyFont="1" applyFill="1" applyBorder="1" applyAlignment="1">
      <alignment vertical="top" wrapText="1"/>
    </xf>
    <xf numFmtId="41" fontId="7" fillId="2" borderId="6" xfId="1" applyNumberFormat="1" applyFont="1" applyFill="1" applyBorder="1" applyAlignment="1">
      <alignment vertical="top" wrapText="1"/>
    </xf>
    <xf numFmtId="41" fontId="12" fillId="3" borderId="1" xfId="2" applyFont="1" applyFill="1" applyBorder="1" applyAlignment="1">
      <alignment horizontal="center" vertical="center"/>
    </xf>
    <xf numFmtId="41" fontId="12" fillId="3" borderId="3" xfId="2" applyFont="1" applyFill="1" applyBorder="1" applyAlignment="1">
      <alignment horizontal="center" vertical="center"/>
    </xf>
    <xf numFmtId="41" fontId="12" fillId="3" borderId="6" xfId="2" applyFont="1" applyFill="1" applyBorder="1" applyAlignment="1">
      <alignment horizontal="center" vertical="center"/>
    </xf>
    <xf numFmtId="41" fontId="10" fillId="3" borderId="3" xfId="2" applyFont="1" applyFill="1" applyBorder="1" applyAlignment="1">
      <alignment horizontal="center" vertical="center"/>
    </xf>
    <xf numFmtId="41" fontId="8" fillId="3" borderId="1" xfId="2" applyFont="1" applyFill="1" applyBorder="1" applyAlignment="1">
      <alignment horizontal="center" vertical="center"/>
    </xf>
    <xf numFmtId="41" fontId="8" fillId="3" borderId="3" xfId="2" applyFont="1" applyFill="1" applyBorder="1" applyAlignment="1">
      <alignment horizontal="center" vertical="center"/>
    </xf>
    <xf numFmtId="41" fontId="8" fillId="3" borderId="6" xfId="2" applyFont="1" applyFill="1" applyBorder="1" applyAlignment="1">
      <alignment horizontal="center" vertical="center"/>
    </xf>
    <xf numFmtId="165" fontId="8" fillId="3" borderId="1" xfId="1" applyNumberFormat="1" applyFont="1" applyFill="1" applyBorder="1" applyAlignment="1">
      <alignment horizontal="center" vertical="center"/>
    </xf>
    <xf numFmtId="165" fontId="8" fillId="3" borderId="3" xfId="1" applyNumberFormat="1" applyFont="1" applyFill="1" applyBorder="1" applyAlignment="1">
      <alignment horizontal="center" vertical="center"/>
    </xf>
    <xf numFmtId="165" fontId="8" fillId="3" borderId="6" xfId="1" applyNumberFormat="1" applyFont="1" applyFill="1" applyBorder="1" applyAlignment="1">
      <alignment horizontal="center" vertical="center"/>
    </xf>
    <xf numFmtId="0" fontId="10" fillId="0" borderId="2" xfId="0" quotePrefix="1" applyFont="1" applyBorder="1" applyAlignment="1">
      <alignment horizontal="left" vertical="top" wrapText="1"/>
    </xf>
    <xf numFmtId="165" fontId="10" fillId="3" borderId="2" xfId="1" applyNumberFormat="1" applyFont="1" applyFill="1" applyBorder="1" applyAlignment="1">
      <alignment horizontal="right" vertical="center"/>
    </xf>
    <xf numFmtId="165" fontId="8" fillId="0" borderId="1" xfId="1" applyNumberFormat="1" applyFont="1" applyBorder="1" applyAlignment="1">
      <alignment horizontal="center" vertical="center"/>
    </xf>
    <xf numFmtId="165" fontId="8" fillId="0" borderId="3" xfId="1" applyNumberFormat="1" applyFont="1" applyBorder="1" applyAlignment="1">
      <alignment horizontal="center" vertical="center"/>
    </xf>
    <xf numFmtId="165" fontId="8" fillId="0" borderId="6" xfId="1" applyNumberFormat="1" applyFont="1" applyBorder="1" applyAlignment="1">
      <alignment horizontal="center" vertical="center"/>
    </xf>
    <xf numFmtId="0" fontId="8" fillId="0" borderId="6" xfId="6" applyFont="1" applyBorder="1" applyAlignment="1">
      <alignment horizontal="left" vertical="top" wrapText="1"/>
    </xf>
    <xf numFmtId="0" fontId="7" fillId="0" borderId="1" xfId="21" applyFont="1" applyBorder="1" applyAlignment="1">
      <alignment horizontal="center" vertical="top"/>
    </xf>
    <xf numFmtId="0" fontId="7" fillId="0" borderId="3" xfId="21" applyFont="1" applyBorder="1" applyAlignment="1">
      <alignment horizontal="center" vertical="top"/>
    </xf>
    <xf numFmtId="0" fontId="7" fillId="0" borderId="6" xfId="21" applyFont="1" applyBorder="1" applyAlignment="1">
      <alignment horizontal="center" vertical="top"/>
    </xf>
    <xf numFmtId="0" fontId="7" fillId="0" borderId="1" xfId="21" applyFont="1" applyBorder="1" applyAlignment="1">
      <alignment horizontal="left" vertical="top" wrapText="1"/>
    </xf>
    <xf numFmtId="0" fontId="7" fillId="0" borderId="3" xfId="21" applyFont="1" applyBorder="1" applyAlignment="1">
      <alignment horizontal="left" vertical="top" wrapText="1"/>
    </xf>
    <xf numFmtId="0" fontId="48" fillId="0" borderId="0" xfId="21" applyFont="1" applyAlignment="1">
      <alignment horizontal="center"/>
    </xf>
    <xf numFmtId="0" fontId="7" fillId="0" borderId="2" xfId="21" applyFont="1" applyBorder="1" applyAlignment="1">
      <alignment horizontal="center"/>
    </xf>
    <xf numFmtId="0" fontId="7" fillId="0" borderId="4" xfId="21" applyFont="1" applyBorder="1" applyAlignment="1">
      <alignment horizontal="center" vertical="center"/>
    </xf>
    <xf numFmtId="0" fontId="7" fillId="0" borderId="5" xfId="21" applyFont="1" applyBorder="1" applyAlignment="1">
      <alignment horizontal="center" vertical="center"/>
    </xf>
    <xf numFmtId="0" fontId="7" fillId="0" borderId="4" xfId="21" applyFont="1" applyBorder="1" applyAlignment="1">
      <alignment horizontal="center" vertical="center" wrapText="1"/>
    </xf>
    <xf numFmtId="0" fontId="7" fillId="0" borderId="5" xfId="21" applyFont="1" applyBorder="1" applyAlignment="1">
      <alignment horizontal="center" vertical="center" wrapText="1"/>
    </xf>
    <xf numFmtId="0" fontId="7" fillId="0" borderId="1" xfId="21" applyFont="1" applyBorder="1" applyAlignment="1">
      <alignment horizontal="center" vertical="center" wrapText="1"/>
    </xf>
    <xf numFmtId="0" fontId="7" fillId="0" borderId="3" xfId="21" applyFont="1" applyBorder="1" applyAlignment="1">
      <alignment horizontal="center" vertical="center" wrapText="1"/>
    </xf>
    <xf numFmtId="0" fontId="7" fillId="0" borderId="6" xfId="21" applyFont="1" applyBorder="1" applyAlignment="1">
      <alignment horizontal="center" vertical="center" wrapText="1"/>
    </xf>
    <xf numFmtId="0" fontId="7" fillId="0" borderId="1" xfId="21" applyFont="1" applyBorder="1" applyAlignment="1">
      <alignment horizontal="center" vertical="center"/>
    </xf>
    <xf numFmtId="0" fontId="7" fillId="0" borderId="3" xfId="21" applyFont="1" applyBorder="1" applyAlignment="1">
      <alignment horizontal="center" vertical="center"/>
    </xf>
    <xf numFmtId="0" fontId="7" fillId="0" borderId="6" xfId="21" applyFont="1" applyBorder="1" applyAlignment="1">
      <alignment horizontal="center" vertical="center"/>
    </xf>
    <xf numFmtId="10" fontId="8" fillId="2" borderId="6" xfId="0" applyNumberFormat="1" applyFont="1" applyFill="1" applyBorder="1" applyAlignment="1">
      <alignment vertical="top"/>
    </xf>
    <xf numFmtId="166" fontId="8" fillId="2" borderId="6" xfId="0" applyNumberFormat="1" applyFont="1" applyFill="1" applyBorder="1" applyAlignment="1">
      <alignment vertical="top"/>
    </xf>
    <xf numFmtId="9" fontId="8" fillId="2" borderId="6" xfId="0" applyNumberFormat="1" applyFont="1" applyFill="1" applyBorder="1" applyAlignment="1">
      <alignment vertical="top"/>
    </xf>
    <xf numFmtId="10" fontId="8" fillId="2" borderId="2" xfId="0" applyNumberFormat="1" applyFont="1" applyFill="1" applyBorder="1" applyAlignment="1">
      <alignment vertical="top"/>
    </xf>
    <xf numFmtId="9" fontId="8" fillId="2" borderId="2" xfId="0" applyNumberFormat="1" applyFont="1" applyFill="1" applyBorder="1" applyAlignment="1">
      <alignment vertical="top"/>
    </xf>
    <xf numFmtId="0" fontId="8" fillId="2" borderId="2" xfId="0" applyFont="1" applyFill="1" applyBorder="1" applyAlignment="1">
      <alignment horizontal="right" vertical="top"/>
    </xf>
    <xf numFmtId="0" fontId="8" fillId="2" borderId="2" xfId="0" applyFont="1" applyFill="1" applyBorder="1" applyAlignment="1">
      <alignment horizontal="right" vertical="top" wrapText="1"/>
    </xf>
    <xf numFmtId="0" fontId="12" fillId="2" borderId="2" xfId="0" applyFont="1" applyFill="1" applyBorder="1" applyAlignment="1">
      <alignment vertical="top" wrapText="1"/>
    </xf>
    <xf numFmtId="9" fontId="12" fillId="2" borderId="2" xfId="0" applyNumberFormat="1" applyFont="1" applyFill="1" applyBorder="1" applyAlignment="1">
      <alignment vertical="top"/>
    </xf>
    <xf numFmtId="0" fontId="10" fillId="2" borderId="2" xfId="0" applyFont="1" applyFill="1" applyBorder="1" applyAlignment="1">
      <alignment vertical="top" wrapText="1"/>
    </xf>
    <xf numFmtId="10" fontId="10" fillId="2" borderId="2" xfId="0" applyNumberFormat="1" applyFont="1" applyFill="1" applyBorder="1" applyAlignment="1">
      <alignment vertical="top"/>
    </xf>
    <xf numFmtId="9" fontId="10" fillId="2" borderId="2" xfId="0" applyNumberFormat="1" applyFont="1" applyFill="1" applyBorder="1" applyAlignment="1">
      <alignment vertical="top"/>
    </xf>
    <xf numFmtId="166" fontId="10" fillId="2" borderId="2" xfId="0" applyNumberFormat="1" applyFont="1" applyFill="1" applyBorder="1" applyAlignment="1">
      <alignment vertical="top"/>
    </xf>
    <xf numFmtId="9" fontId="10" fillId="2" borderId="2" xfId="0" applyNumberFormat="1" applyFont="1" applyFill="1" applyBorder="1" applyAlignment="1">
      <alignment horizontal="right" vertical="top"/>
    </xf>
    <xf numFmtId="0" fontId="10" fillId="2" borderId="2" xfId="0" applyNumberFormat="1" applyFont="1" applyFill="1" applyBorder="1" applyAlignment="1">
      <alignment horizontal="right" vertical="top"/>
    </xf>
    <xf numFmtId="0" fontId="10" fillId="2" borderId="2" xfId="0" applyNumberFormat="1" applyFont="1" applyFill="1" applyBorder="1" applyAlignment="1">
      <alignment horizontal="right" vertical="top" wrapText="1"/>
    </xf>
    <xf numFmtId="0" fontId="12" fillId="2" borderId="2" xfId="0" applyFont="1" applyFill="1" applyBorder="1" applyAlignment="1">
      <alignment vertical="top"/>
    </xf>
    <xf numFmtId="0" fontId="12" fillId="2" borderId="2" xfId="0" applyFont="1" applyFill="1" applyBorder="1" applyAlignment="1">
      <alignment horizontal="right" vertical="top"/>
    </xf>
    <xf numFmtId="41" fontId="12" fillId="2" borderId="2" xfId="2" applyFont="1" applyFill="1" applyBorder="1" applyAlignment="1">
      <alignment horizontal="center" vertical="top" wrapText="1"/>
    </xf>
    <xf numFmtId="0" fontId="8" fillId="2" borderId="6" xfId="21" applyFont="1" applyFill="1" applyBorder="1" applyAlignment="1">
      <alignment wrapText="1"/>
    </xf>
    <xf numFmtId="9" fontId="8" fillId="2" borderId="6" xfId="21" applyNumberFormat="1" applyFont="1" applyFill="1" applyBorder="1" applyAlignment="1">
      <alignment horizontal="center" vertical="top"/>
    </xf>
    <xf numFmtId="0" fontId="8" fillId="2" borderId="2" xfId="21" applyFont="1" applyFill="1" applyBorder="1" applyAlignment="1">
      <alignment vertical="top" wrapText="1"/>
    </xf>
    <xf numFmtId="9" fontId="8" fillId="2" borderId="2" xfId="21" applyNumberFormat="1" applyFont="1" applyFill="1" applyBorder="1" applyAlignment="1">
      <alignment horizontal="center" vertical="top"/>
    </xf>
    <xf numFmtId="0" fontId="10" fillId="2" borderId="2" xfId="0" applyFont="1" applyFill="1" applyBorder="1" applyAlignment="1">
      <alignment vertical="top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right" vertical="top"/>
    </xf>
    <xf numFmtId="0" fontId="10" fillId="2" borderId="2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 wrapText="1"/>
    </xf>
    <xf numFmtId="9" fontId="12" fillId="2" borderId="2" xfId="2" applyNumberFormat="1" applyFont="1" applyFill="1" applyBorder="1" applyAlignment="1">
      <alignment vertical="top"/>
    </xf>
    <xf numFmtId="9" fontId="7" fillId="2" borderId="2" xfId="3" applyNumberFormat="1" applyFont="1" applyFill="1" applyBorder="1" applyAlignment="1">
      <alignment vertical="top"/>
    </xf>
    <xf numFmtId="0" fontId="7" fillId="2" borderId="2" xfId="0" applyFont="1" applyFill="1" applyBorder="1" applyAlignment="1">
      <alignment horizontal="right" vertical="top" wrapText="1"/>
    </xf>
    <xf numFmtId="0" fontId="7" fillId="0" borderId="2" xfId="21" applyFont="1" applyBorder="1" applyAlignment="1">
      <alignment horizontal="center" vertical="center" wrapText="1"/>
    </xf>
    <xf numFmtId="41" fontId="7" fillId="2" borderId="2" xfId="2" applyFont="1" applyFill="1" applyBorder="1" applyAlignment="1">
      <alignment horizontal="center" vertical="top"/>
    </xf>
  </cellXfs>
  <cellStyles count="27">
    <cellStyle name="Comma" xfId="1" builtinId="3"/>
    <cellStyle name="Comma [0]" xfId="2" builtinId="6"/>
    <cellStyle name="Comma [0] 2" xfId="5"/>
    <cellStyle name="Comma [0] 2 2" xfId="20"/>
    <cellStyle name="Comma [0] 3" xfId="9"/>
    <cellStyle name="Comma [0] 4" xfId="10"/>
    <cellStyle name="Comma 2" xfId="11"/>
    <cellStyle name="Comma 3" xfId="8"/>
    <cellStyle name="Comma 4" xfId="12"/>
    <cellStyle name="Normal" xfId="0" builtinId="0"/>
    <cellStyle name="Normal 2" xfId="4"/>
    <cellStyle name="Normal 2 2" xfId="7"/>
    <cellStyle name="Normal 2 2 2" xfId="21"/>
    <cellStyle name="Normal 2 3" xfId="13"/>
    <cellStyle name="Normal 2 3 2" xfId="23"/>
    <cellStyle name="Normal 2 4" xfId="19"/>
    <cellStyle name="Normal 2 5" xfId="26"/>
    <cellStyle name="Normal 3" xfId="6"/>
    <cellStyle name="Normal 4" xfId="14"/>
    <cellStyle name="Normal 5" xfId="15"/>
    <cellStyle name="Normal 6" xfId="16"/>
    <cellStyle name="Normal_LPPK DinKes 2012" xfId="22"/>
    <cellStyle name="Normal_VERIFIKASI DATA-DATA RPJMD - BAPPEMDAL" xfId="24"/>
    <cellStyle name="Normal_VERIFIKASI DATA-DATA RPJMD - BAPPEMDAL 2" xfId="25"/>
    <cellStyle name="Percent" xfId="3" builtinId="5"/>
    <cellStyle name="Percent 2" xfId="17"/>
    <cellStyle name="Percent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nja%202018\kirim\MATRIK%202%20EDI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4"/>
      <sheetName val="Dinas&amp;Puskesmas"/>
      <sheetName val="Rekap Dinas+Puskesmas"/>
    </sheetNames>
    <sheetDataSet>
      <sheetData sheetId="0" refreshError="1"/>
      <sheetData sheetId="1" refreshError="1"/>
      <sheetData sheetId="2" refreshError="1">
        <row r="13">
          <cell r="G13">
            <v>8790000</v>
          </cell>
        </row>
        <row r="104">
          <cell r="G104">
            <v>230908500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7:O302"/>
  <sheetViews>
    <sheetView tabSelected="1" view="pageBreakPreview" topLeftCell="A282" zoomScale="90" zoomScaleNormal="110" zoomScaleSheetLayoutView="90" workbookViewId="0">
      <selection activeCell="J26" sqref="J26:J302"/>
    </sheetView>
  </sheetViews>
  <sheetFormatPr defaultRowHeight="11.25"/>
  <cols>
    <col min="1" max="1" width="11.28515625" style="204" bestFit="1" customWidth="1"/>
    <col min="2" max="2" width="15" style="204" customWidth="1"/>
    <col min="3" max="3" width="26.140625" style="204" customWidth="1"/>
    <col min="4" max="4" width="5.28515625" style="204" bestFit="1" customWidth="1"/>
    <col min="5" max="5" width="25.140625" style="204" customWidth="1"/>
    <col min="6" max="6" width="29.85546875" style="204" customWidth="1"/>
    <col min="7" max="7" width="15.5703125" style="205" customWidth="1"/>
    <col min="8" max="8" width="11" style="205" customWidth="1"/>
    <col min="9" max="9" width="10.28515625" style="205" customWidth="1"/>
    <col min="10" max="10" width="11.42578125" style="205" customWidth="1"/>
    <col min="11" max="11" width="10.5703125" style="205" customWidth="1"/>
    <col min="12" max="12" width="11.140625" style="205" customWidth="1"/>
    <col min="13" max="13" width="10.85546875" style="204" customWidth="1"/>
    <col min="14" max="14" width="17.42578125" style="204" customWidth="1"/>
    <col min="15" max="15" width="10.85546875" style="204" bestFit="1" customWidth="1"/>
    <col min="16" max="16384" width="9.140625" style="204"/>
  </cols>
  <sheetData>
    <row r="17" spans="1:14" ht="15.75">
      <c r="A17" s="983" t="s">
        <v>806</v>
      </c>
      <c r="B17" s="983"/>
      <c r="C17" s="983"/>
      <c r="D17" s="983"/>
      <c r="E17" s="983"/>
      <c r="F17" s="983"/>
      <c r="G17" s="983"/>
      <c r="H17" s="983"/>
      <c r="I17" s="983"/>
      <c r="J17" s="983"/>
      <c r="K17" s="983"/>
      <c r="L17" s="983"/>
      <c r="M17" s="983"/>
      <c r="N17" s="983"/>
    </row>
    <row r="18" spans="1:14" ht="15.75">
      <c r="A18" s="983" t="s">
        <v>1411</v>
      </c>
      <c r="B18" s="983"/>
      <c r="C18" s="983"/>
      <c r="D18" s="983"/>
      <c r="E18" s="983"/>
      <c r="F18" s="983"/>
      <c r="G18" s="983"/>
      <c r="H18" s="983"/>
      <c r="I18" s="983"/>
      <c r="J18" s="983"/>
      <c r="K18" s="983"/>
      <c r="L18" s="983"/>
      <c r="M18" s="983"/>
      <c r="N18" s="983"/>
    </row>
    <row r="19" spans="1:14" ht="15.75">
      <c r="A19" s="983" t="s">
        <v>1410</v>
      </c>
      <c r="B19" s="983"/>
      <c r="C19" s="983"/>
      <c r="D19" s="983"/>
      <c r="E19" s="983"/>
      <c r="F19" s="983"/>
      <c r="G19" s="983"/>
      <c r="H19" s="983"/>
      <c r="I19" s="983"/>
      <c r="J19" s="983"/>
      <c r="K19" s="983"/>
      <c r="L19" s="983"/>
      <c r="M19" s="983"/>
      <c r="N19" s="983"/>
    </row>
    <row r="20" spans="1:14">
      <c r="A20" s="205"/>
      <c r="B20" s="205"/>
      <c r="C20" s="205"/>
      <c r="D20" s="205"/>
      <c r="E20" s="205"/>
      <c r="F20" s="205"/>
      <c r="M20" s="205"/>
      <c r="N20" s="205"/>
    </row>
    <row r="22" spans="1:14" ht="11.25" customHeight="1">
      <c r="A22" s="989" t="s">
        <v>0</v>
      </c>
      <c r="B22" s="992" t="s">
        <v>1</v>
      </c>
      <c r="C22" s="992" t="s">
        <v>243</v>
      </c>
      <c r="D22" s="992" t="s">
        <v>244</v>
      </c>
      <c r="E22" s="992" t="s">
        <v>245</v>
      </c>
      <c r="F22" s="989" t="s">
        <v>246</v>
      </c>
      <c r="G22" s="989" t="s">
        <v>247</v>
      </c>
      <c r="H22" s="984" t="s">
        <v>248</v>
      </c>
      <c r="I22" s="984"/>
      <c r="J22" s="984"/>
      <c r="K22" s="984"/>
      <c r="L22" s="984"/>
      <c r="M22" s="984"/>
      <c r="N22" s="984"/>
    </row>
    <row r="23" spans="1:14" s="208" customFormat="1" ht="26.25" customHeight="1">
      <c r="A23" s="990"/>
      <c r="B23" s="993"/>
      <c r="C23" s="993"/>
      <c r="D23" s="993"/>
      <c r="E23" s="993"/>
      <c r="F23" s="990"/>
      <c r="G23" s="990"/>
      <c r="H23" s="820" t="s">
        <v>2</v>
      </c>
      <c r="I23" s="820" t="s">
        <v>3</v>
      </c>
      <c r="J23" s="820" t="s">
        <v>4</v>
      </c>
      <c r="K23" s="820" t="s">
        <v>5</v>
      </c>
      <c r="L23" s="820" t="s">
        <v>6</v>
      </c>
      <c r="M23" s="820" t="s">
        <v>7</v>
      </c>
      <c r="N23" s="1026" t="s">
        <v>249</v>
      </c>
    </row>
    <row r="24" spans="1:14">
      <c r="A24" s="991"/>
      <c r="B24" s="994"/>
      <c r="C24" s="994"/>
      <c r="D24" s="994"/>
      <c r="E24" s="994"/>
      <c r="F24" s="991"/>
      <c r="G24" s="991"/>
      <c r="H24" s="209" t="s">
        <v>8</v>
      </c>
      <c r="I24" s="819" t="s">
        <v>8</v>
      </c>
      <c r="J24" s="819" t="s">
        <v>8</v>
      </c>
      <c r="K24" s="819" t="s">
        <v>8</v>
      </c>
      <c r="L24" s="819" t="s">
        <v>8</v>
      </c>
      <c r="M24" s="819" t="s">
        <v>8</v>
      </c>
      <c r="N24" s="819" t="s">
        <v>8</v>
      </c>
    </row>
    <row r="25" spans="1:14">
      <c r="A25" s="213" t="s">
        <v>9</v>
      </c>
      <c r="B25" s="213" t="s">
        <v>10</v>
      </c>
      <c r="C25" s="213" t="s">
        <v>11</v>
      </c>
      <c r="D25" s="214" t="s">
        <v>177</v>
      </c>
      <c r="E25" s="214" t="s">
        <v>178</v>
      </c>
      <c r="F25" s="214" t="s">
        <v>179</v>
      </c>
      <c r="G25" s="214" t="s">
        <v>180</v>
      </c>
      <c r="H25" s="214" t="s">
        <v>12</v>
      </c>
      <c r="I25" s="216" t="s">
        <v>13</v>
      </c>
      <c r="J25" s="216" t="s">
        <v>14</v>
      </c>
      <c r="K25" s="216" t="s">
        <v>15</v>
      </c>
      <c r="L25" s="216" t="s">
        <v>16</v>
      </c>
      <c r="M25" s="216" t="s">
        <v>17</v>
      </c>
      <c r="N25" s="216" t="s">
        <v>256</v>
      </c>
    </row>
    <row r="26" spans="1:14" s="289" customFormat="1" ht="23.25" customHeight="1">
      <c r="A26" s="37"/>
      <c r="B26" s="37"/>
      <c r="C26" s="37"/>
      <c r="D26" s="951" t="s">
        <v>711</v>
      </c>
      <c r="E26" s="582" t="s">
        <v>712</v>
      </c>
      <c r="F26" s="345" t="s">
        <v>260</v>
      </c>
      <c r="G26" s="291"/>
      <c r="H26" s="291"/>
      <c r="I26" s="291"/>
      <c r="J26" s="291"/>
      <c r="K26" s="291"/>
      <c r="L26" s="291"/>
      <c r="M26" s="290"/>
      <c r="N26" s="290"/>
    </row>
    <row r="27" spans="1:14" s="289" customFormat="1" ht="36.75" customHeight="1">
      <c r="A27" s="900" t="s">
        <v>128</v>
      </c>
      <c r="B27" s="900" t="s">
        <v>129</v>
      </c>
      <c r="C27" s="900" t="s">
        <v>130</v>
      </c>
      <c r="D27" s="952"/>
      <c r="E27" s="582"/>
      <c r="F27" s="1016" t="s">
        <v>1163</v>
      </c>
      <c r="G27" s="1017" t="s">
        <v>1164</v>
      </c>
      <c r="H27" s="1017" t="s">
        <v>1164</v>
      </c>
      <c r="I27" s="1017" t="s">
        <v>1164</v>
      </c>
      <c r="J27" s="1017" t="s">
        <v>1164</v>
      </c>
      <c r="K27" s="1017" t="s">
        <v>1164</v>
      </c>
      <c r="L27" s="1017" t="s">
        <v>1164</v>
      </c>
      <c r="M27" s="1017" t="s">
        <v>1164</v>
      </c>
      <c r="N27" s="1017" t="s">
        <v>1164</v>
      </c>
    </row>
    <row r="28" spans="1:14" s="289" customFormat="1" ht="15" customHeight="1">
      <c r="A28" s="901"/>
      <c r="B28" s="901"/>
      <c r="C28" s="901"/>
      <c r="D28" s="952"/>
      <c r="E28" s="290" t="s">
        <v>267</v>
      </c>
      <c r="F28" s="290"/>
      <c r="G28" s="291"/>
      <c r="H28" s="291"/>
      <c r="I28" s="291"/>
      <c r="J28" s="291"/>
      <c r="K28" s="291"/>
      <c r="L28" s="291"/>
      <c r="M28" s="290"/>
      <c r="N28" s="290"/>
    </row>
    <row r="29" spans="1:14" s="289" customFormat="1" ht="36.75" customHeight="1">
      <c r="A29" s="901"/>
      <c r="B29" s="901"/>
      <c r="C29" s="901"/>
      <c r="D29" s="952"/>
      <c r="E29" s="37" t="s">
        <v>713</v>
      </c>
      <c r="F29" s="37" t="s">
        <v>714</v>
      </c>
      <c r="G29" s="36" t="s">
        <v>715</v>
      </c>
      <c r="H29" s="36">
        <v>12</v>
      </c>
      <c r="I29" s="36">
        <v>12</v>
      </c>
      <c r="J29" s="40">
        <v>12</v>
      </c>
      <c r="K29" s="40">
        <v>12</v>
      </c>
      <c r="L29" s="40">
        <v>12</v>
      </c>
      <c r="M29" s="40">
        <v>12</v>
      </c>
      <c r="N29" s="40" t="s">
        <v>1161</v>
      </c>
    </row>
    <row r="30" spans="1:14" s="289" customFormat="1" ht="24" customHeight="1">
      <c r="A30" s="901"/>
      <c r="B30" s="901"/>
      <c r="C30" s="901"/>
      <c r="D30" s="952"/>
      <c r="E30" s="37" t="s">
        <v>716</v>
      </c>
      <c r="F30" s="37" t="s">
        <v>717</v>
      </c>
      <c r="G30" s="36" t="s">
        <v>715</v>
      </c>
      <c r="H30" s="36">
        <v>12</v>
      </c>
      <c r="I30" s="36">
        <v>12</v>
      </c>
      <c r="J30" s="40">
        <v>12</v>
      </c>
      <c r="K30" s="40">
        <v>12</v>
      </c>
      <c r="L30" s="40">
        <v>12</v>
      </c>
      <c r="M30" s="40">
        <v>12</v>
      </c>
      <c r="N30" s="40" t="s">
        <v>1161</v>
      </c>
    </row>
    <row r="31" spans="1:14" s="289" customFormat="1" ht="22.5">
      <c r="A31" s="901"/>
      <c r="B31" s="901"/>
      <c r="C31" s="901"/>
      <c r="D31" s="952"/>
      <c r="E31" s="583" t="s">
        <v>718</v>
      </c>
      <c r="F31" s="37" t="s">
        <v>719</v>
      </c>
      <c r="G31" s="36" t="s">
        <v>715</v>
      </c>
      <c r="H31" s="36">
        <v>12</v>
      </c>
      <c r="I31" s="36">
        <v>12</v>
      </c>
      <c r="J31" s="40">
        <v>12</v>
      </c>
      <c r="K31" s="40">
        <v>12</v>
      </c>
      <c r="L31" s="40">
        <v>12</v>
      </c>
      <c r="M31" s="40">
        <v>12</v>
      </c>
      <c r="N31" s="40" t="s">
        <v>1161</v>
      </c>
    </row>
    <row r="32" spans="1:14" s="289" customFormat="1" ht="22.5">
      <c r="A32" s="901"/>
      <c r="B32" s="901"/>
      <c r="C32" s="901"/>
      <c r="D32" s="952"/>
      <c r="E32" s="37" t="s">
        <v>720</v>
      </c>
      <c r="F32" s="37" t="s">
        <v>721</v>
      </c>
      <c r="G32" s="36" t="s">
        <v>715</v>
      </c>
      <c r="H32" s="36">
        <v>12</v>
      </c>
      <c r="I32" s="36">
        <v>12</v>
      </c>
      <c r="J32" s="40">
        <v>12</v>
      </c>
      <c r="K32" s="40">
        <v>12</v>
      </c>
      <c r="L32" s="40">
        <v>12</v>
      </c>
      <c r="M32" s="40">
        <v>12</v>
      </c>
      <c r="N32" s="40" t="s">
        <v>1161</v>
      </c>
    </row>
    <row r="33" spans="1:14" s="289" customFormat="1" ht="11.25" customHeight="1">
      <c r="A33" s="901"/>
      <c r="B33" s="901"/>
      <c r="C33" s="901"/>
      <c r="D33" s="952"/>
      <c r="E33" s="472" t="s">
        <v>722</v>
      </c>
      <c r="F33" s="472" t="s">
        <v>723</v>
      </c>
      <c r="G33" s="36" t="s">
        <v>715</v>
      </c>
      <c r="H33" s="36">
        <v>12</v>
      </c>
      <c r="I33" s="36">
        <v>12</v>
      </c>
      <c r="J33" s="40">
        <v>12</v>
      </c>
      <c r="K33" s="40">
        <v>12</v>
      </c>
      <c r="L33" s="40">
        <v>12</v>
      </c>
      <c r="M33" s="40">
        <v>12</v>
      </c>
      <c r="N33" s="40" t="s">
        <v>1161</v>
      </c>
    </row>
    <row r="34" spans="1:14" s="289" customFormat="1" ht="24" customHeight="1">
      <c r="A34" s="901"/>
      <c r="B34" s="901"/>
      <c r="C34" s="901"/>
      <c r="D34" s="952"/>
      <c r="E34" s="37" t="s">
        <v>724</v>
      </c>
      <c r="F34" s="37" t="s">
        <v>725</v>
      </c>
      <c r="G34" s="36" t="s">
        <v>715</v>
      </c>
      <c r="H34" s="36">
        <v>12</v>
      </c>
      <c r="I34" s="36">
        <v>12</v>
      </c>
      <c r="J34" s="40">
        <v>12</v>
      </c>
      <c r="K34" s="40">
        <v>12</v>
      </c>
      <c r="L34" s="40">
        <v>12</v>
      </c>
      <c r="M34" s="40">
        <v>12</v>
      </c>
      <c r="N34" s="40" t="s">
        <v>1161</v>
      </c>
    </row>
    <row r="35" spans="1:14" s="289" customFormat="1" ht="24" customHeight="1">
      <c r="A35" s="901"/>
      <c r="B35" s="901"/>
      <c r="C35" s="901"/>
      <c r="D35" s="952"/>
      <c r="E35" s="37" t="s">
        <v>726</v>
      </c>
      <c r="F35" s="37" t="s">
        <v>727</v>
      </c>
      <c r="G35" s="36" t="s">
        <v>715</v>
      </c>
      <c r="H35" s="36">
        <v>12</v>
      </c>
      <c r="I35" s="36">
        <v>12</v>
      </c>
      <c r="J35" s="40">
        <v>12</v>
      </c>
      <c r="K35" s="40">
        <v>12</v>
      </c>
      <c r="L35" s="40">
        <v>12</v>
      </c>
      <c r="M35" s="40">
        <v>12</v>
      </c>
      <c r="N35" s="40" t="s">
        <v>1161</v>
      </c>
    </row>
    <row r="36" spans="1:14" s="289" customFormat="1" ht="24" customHeight="1">
      <c r="A36" s="901"/>
      <c r="B36" s="901"/>
      <c r="C36" s="901"/>
      <c r="D36" s="952"/>
      <c r="E36" s="37" t="s">
        <v>728</v>
      </c>
      <c r="F36" s="37" t="s">
        <v>729</v>
      </c>
      <c r="G36" s="36" t="s">
        <v>715</v>
      </c>
      <c r="H36" s="36">
        <v>12</v>
      </c>
      <c r="I36" s="36">
        <v>12</v>
      </c>
      <c r="J36" s="40">
        <v>12</v>
      </c>
      <c r="K36" s="40">
        <v>12</v>
      </c>
      <c r="L36" s="40">
        <v>12</v>
      </c>
      <c r="M36" s="40">
        <v>12</v>
      </c>
      <c r="N36" s="40" t="s">
        <v>1161</v>
      </c>
    </row>
    <row r="37" spans="1:14" s="289" customFormat="1" ht="22.5" customHeight="1">
      <c r="A37" s="901"/>
      <c r="B37" s="901"/>
      <c r="C37" s="901"/>
      <c r="D37" s="952"/>
      <c r="E37" s="37" t="s">
        <v>730</v>
      </c>
      <c r="F37" s="37" t="s">
        <v>731</v>
      </c>
      <c r="G37" s="36" t="s">
        <v>715</v>
      </c>
      <c r="H37" s="36">
        <v>12</v>
      </c>
      <c r="I37" s="36">
        <v>12</v>
      </c>
      <c r="J37" s="40">
        <v>12</v>
      </c>
      <c r="K37" s="40">
        <v>12</v>
      </c>
      <c r="L37" s="40">
        <v>12</v>
      </c>
      <c r="M37" s="40">
        <v>12</v>
      </c>
      <c r="N37" s="40" t="s">
        <v>1161</v>
      </c>
    </row>
    <row r="38" spans="1:14" s="289" customFormat="1" ht="24" customHeight="1">
      <c r="A38" s="901"/>
      <c r="B38" s="901"/>
      <c r="C38" s="901"/>
      <c r="D38" s="952"/>
      <c r="E38" s="37" t="s">
        <v>732</v>
      </c>
      <c r="F38" s="37" t="s">
        <v>733</v>
      </c>
      <c r="G38" s="36" t="s">
        <v>715</v>
      </c>
      <c r="H38" s="36">
        <v>12</v>
      </c>
      <c r="I38" s="36">
        <v>12</v>
      </c>
      <c r="J38" s="40">
        <v>12</v>
      </c>
      <c r="K38" s="40">
        <v>12</v>
      </c>
      <c r="L38" s="40">
        <v>12</v>
      </c>
      <c r="M38" s="40">
        <v>12</v>
      </c>
      <c r="N38" s="40" t="s">
        <v>1161</v>
      </c>
    </row>
    <row r="39" spans="1:14" s="289" customFormat="1" ht="23.25" customHeight="1">
      <c r="A39" s="901"/>
      <c r="B39" s="901"/>
      <c r="C39" s="901"/>
      <c r="D39" s="952"/>
      <c r="E39" s="37" t="s">
        <v>734</v>
      </c>
      <c r="F39" s="37" t="s">
        <v>735</v>
      </c>
      <c r="G39" s="43">
        <v>1</v>
      </c>
      <c r="H39" s="43">
        <v>1</v>
      </c>
      <c r="I39" s="43">
        <v>1</v>
      </c>
      <c r="J39" s="43">
        <v>1</v>
      </c>
      <c r="K39" s="43">
        <v>1</v>
      </c>
      <c r="L39" s="43">
        <v>1</v>
      </c>
      <c r="M39" s="43">
        <v>1</v>
      </c>
      <c r="N39" s="43">
        <v>1</v>
      </c>
    </row>
    <row r="40" spans="1:14" s="289" customFormat="1" ht="22.5">
      <c r="A40" s="901"/>
      <c r="B40" s="901"/>
      <c r="C40" s="901"/>
      <c r="D40" s="952"/>
      <c r="E40" s="32" t="s">
        <v>736</v>
      </c>
      <c r="F40" s="32" t="s">
        <v>737</v>
      </c>
      <c r="G40" s="36" t="s">
        <v>715</v>
      </c>
      <c r="H40" s="36">
        <v>12</v>
      </c>
      <c r="I40" s="36">
        <v>12</v>
      </c>
      <c r="J40" s="40">
        <v>12</v>
      </c>
      <c r="K40" s="40">
        <v>12</v>
      </c>
      <c r="L40" s="40">
        <v>12</v>
      </c>
      <c r="M40" s="40">
        <v>12</v>
      </c>
      <c r="N40" s="40" t="s">
        <v>1161</v>
      </c>
    </row>
    <row r="41" spans="1:14" s="289" customFormat="1" ht="22.5">
      <c r="A41" s="901"/>
      <c r="B41" s="901"/>
      <c r="C41" s="901"/>
      <c r="D41" s="952"/>
      <c r="E41" s="38" t="s">
        <v>738</v>
      </c>
      <c r="F41" s="38" t="s">
        <v>739</v>
      </c>
      <c r="G41" s="36" t="s">
        <v>715</v>
      </c>
      <c r="H41" s="36">
        <v>12</v>
      </c>
      <c r="I41" s="585" t="s">
        <v>740</v>
      </c>
      <c r="J41" s="1027" t="s">
        <v>740</v>
      </c>
      <c r="K41" s="1027" t="s">
        <v>740</v>
      </c>
      <c r="L41" s="1027" t="s">
        <v>740</v>
      </c>
      <c r="M41" s="1027" t="s">
        <v>740</v>
      </c>
      <c r="N41" s="40" t="s">
        <v>1161</v>
      </c>
    </row>
    <row r="42" spans="1:14" s="289" customFormat="1" ht="22.5">
      <c r="A42" s="901"/>
      <c r="B42" s="901"/>
      <c r="C42" s="901"/>
      <c r="D42" s="952"/>
      <c r="E42" s="38" t="s">
        <v>741</v>
      </c>
      <c r="F42" s="38" t="s">
        <v>742</v>
      </c>
      <c r="G42" s="36" t="s">
        <v>715</v>
      </c>
      <c r="H42" s="36">
        <v>12</v>
      </c>
      <c r="I42" s="585" t="s">
        <v>740</v>
      </c>
      <c r="J42" s="1027" t="s">
        <v>740</v>
      </c>
      <c r="K42" s="1027" t="s">
        <v>740</v>
      </c>
      <c r="L42" s="1027" t="s">
        <v>740</v>
      </c>
      <c r="M42" s="1027" t="s">
        <v>740</v>
      </c>
      <c r="N42" s="40" t="s">
        <v>1161</v>
      </c>
    </row>
    <row r="43" spans="1:14" s="289" customFormat="1" ht="22.5">
      <c r="A43" s="904"/>
      <c r="B43" s="904"/>
      <c r="C43" s="904"/>
      <c r="D43" s="953"/>
      <c r="E43" s="38" t="s">
        <v>743</v>
      </c>
      <c r="F43" s="38"/>
      <c r="G43" s="36" t="s">
        <v>715</v>
      </c>
      <c r="H43" s="36">
        <v>12</v>
      </c>
      <c r="I43" s="585" t="s">
        <v>740</v>
      </c>
      <c r="J43" s="1027" t="s">
        <v>740</v>
      </c>
      <c r="K43" s="1027" t="s">
        <v>740</v>
      </c>
      <c r="L43" s="1027" t="s">
        <v>740</v>
      </c>
      <c r="M43" s="1027" t="s">
        <v>740</v>
      </c>
      <c r="N43" s="40" t="s">
        <v>1161</v>
      </c>
    </row>
    <row r="44" spans="1:14" s="289" customFormat="1">
      <c r="A44" s="817"/>
      <c r="B44" s="38"/>
      <c r="C44" s="38"/>
      <c r="D44" s="586"/>
      <c r="E44" s="587"/>
      <c r="F44" s="587"/>
      <c r="G44" s="588"/>
      <c r="H44" s="455"/>
      <c r="I44" s="590"/>
      <c r="J44" s="591"/>
      <c r="K44" s="591"/>
      <c r="L44" s="590"/>
      <c r="M44" s="591"/>
      <c r="N44" s="591"/>
    </row>
    <row r="45" spans="1:14" s="289" customFormat="1" ht="22.5">
      <c r="A45" s="38"/>
      <c r="B45" s="592"/>
      <c r="C45" s="592"/>
      <c r="D45" s="941" t="s">
        <v>744</v>
      </c>
      <c r="E45" s="593" t="s">
        <v>745</v>
      </c>
      <c r="F45" s="345" t="s">
        <v>260</v>
      </c>
      <c r="G45" s="595"/>
      <c r="H45" s="455"/>
      <c r="I45" s="590"/>
      <c r="J45" s="591"/>
      <c r="K45" s="591"/>
      <c r="L45" s="590"/>
      <c r="M45" s="591"/>
      <c r="N45" s="591"/>
    </row>
    <row r="46" spans="1:14" s="289" customFormat="1" ht="38.25" customHeight="1">
      <c r="A46" s="900" t="s">
        <v>131</v>
      </c>
      <c r="B46" s="899" t="s">
        <v>132</v>
      </c>
      <c r="C46" s="899" t="s">
        <v>133</v>
      </c>
      <c r="D46" s="942"/>
      <c r="E46" s="582"/>
      <c r="F46" s="1016" t="s">
        <v>1160</v>
      </c>
      <c r="G46" s="1017">
        <v>0.57999999999999996</v>
      </c>
      <c r="H46" s="1017">
        <v>0.6</v>
      </c>
      <c r="I46" s="1017">
        <v>0.62</v>
      </c>
      <c r="J46" s="1017">
        <v>0.64</v>
      </c>
      <c r="K46" s="1017">
        <v>0.66</v>
      </c>
      <c r="L46" s="1017">
        <v>0.68</v>
      </c>
      <c r="M46" s="1017">
        <v>0.7</v>
      </c>
      <c r="N46" s="1017">
        <v>0.72</v>
      </c>
    </row>
    <row r="47" spans="1:14" s="289" customFormat="1" ht="11.25" customHeight="1">
      <c r="A47" s="901"/>
      <c r="B47" s="899"/>
      <c r="C47" s="899"/>
      <c r="D47" s="942"/>
      <c r="E47" s="596" t="s">
        <v>267</v>
      </c>
      <c r="F47" s="594"/>
      <c r="G47" s="595"/>
      <c r="H47" s="455"/>
      <c r="I47" s="590"/>
      <c r="J47" s="591"/>
      <c r="K47" s="591"/>
      <c r="L47" s="590"/>
      <c r="M47" s="591"/>
      <c r="N47" s="591"/>
    </row>
    <row r="48" spans="1:14" s="289" customFormat="1" ht="25.5" customHeight="1">
      <c r="A48" s="901"/>
      <c r="B48" s="899"/>
      <c r="C48" s="899"/>
      <c r="D48" s="942"/>
      <c r="E48" s="37" t="s">
        <v>746</v>
      </c>
      <c r="F48" s="37" t="s">
        <v>747</v>
      </c>
      <c r="G48" s="597" t="s">
        <v>748</v>
      </c>
      <c r="H48" s="40">
        <v>88</v>
      </c>
      <c r="I48" s="40">
        <v>88</v>
      </c>
      <c r="J48" s="40">
        <v>88</v>
      </c>
      <c r="K48" s="40">
        <v>88</v>
      </c>
      <c r="L48" s="40">
        <v>88</v>
      </c>
      <c r="M48" s="40">
        <v>88</v>
      </c>
      <c r="N48" s="40">
        <v>88</v>
      </c>
    </row>
    <row r="49" spans="1:14" s="289" customFormat="1" ht="24" customHeight="1">
      <c r="A49" s="901"/>
      <c r="B49" s="899"/>
      <c r="C49" s="899"/>
      <c r="D49" s="942"/>
      <c r="E49" s="37" t="s">
        <v>749</v>
      </c>
      <c r="F49" s="37" t="s">
        <v>750</v>
      </c>
      <c r="G49" s="597" t="s">
        <v>751</v>
      </c>
      <c r="H49" s="447">
        <v>30</v>
      </c>
      <c r="I49" s="447">
        <v>30</v>
      </c>
      <c r="J49" s="447">
        <v>30</v>
      </c>
      <c r="K49" s="447">
        <v>30</v>
      </c>
      <c r="L49" s="447">
        <v>30</v>
      </c>
      <c r="M49" s="447">
        <v>30</v>
      </c>
      <c r="N49" s="447">
        <v>30</v>
      </c>
    </row>
    <row r="50" spans="1:14" s="289" customFormat="1" ht="24" customHeight="1">
      <c r="A50" s="901"/>
      <c r="B50" s="899"/>
      <c r="C50" s="899"/>
      <c r="D50" s="942"/>
      <c r="E50" s="37" t="s">
        <v>752</v>
      </c>
      <c r="F50" s="37" t="s">
        <v>753</v>
      </c>
      <c r="G50" s="358" t="s">
        <v>43</v>
      </c>
      <c r="H50" s="40">
        <v>61</v>
      </c>
      <c r="I50" s="40">
        <v>64</v>
      </c>
      <c r="J50" s="40">
        <v>68</v>
      </c>
      <c r="K50" s="40">
        <v>70</v>
      </c>
      <c r="L50" s="40">
        <v>75</v>
      </c>
      <c r="M50" s="40">
        <v>80</v>
      </c>
      <c r="N50" s="40">
        <v>80</v>
      </c>
    </row>
    <row r="51" spans="1:14" s="289" customFormat="1" ht="26.25" customHeight="1">
      <c r="A51" s="901"/>
      <c r="B51" s="899"/>
      <c r="C51" s="899"/>
      <c r="D51" s="942"/>
      <c r="E51" s="32" t="s">
        <v>754</v>
      </c>
      <c r="F51" s="32" t="s">
        <v>755</v>
      </c>
      <c r="G51" s="358" t="s">
        <v>368</v>
      </c>
      <c r="H51" s="40">
        <v>80</v>
      </c>
      <c r="I51" s="40">
        <v>82</v>
      </c>
      <c r="J51" s="40">
        <v>85</v>
      </c>
      <c r="K51" s="40">
        <v>87</v>
      </c>
      <c r="L51" s="40">
        <v>90</v>
      </c>
      <c r="M51" s="40">
        <v>90</v>
      </c>
      <c r="N51" s="40">
        <v>90</v>
      </c>
    </row>
    <row r="52" spans="1:14" s="289" customFormat="1" ht="26.25" customHeight="1">
      <c r="A52" s="901"/>
      <c r="B52" s="899"/>
      <c r="C52" s="899"/>
      <c r="D52" s="942"/>
      <c r="E52" s="599" t="s">
        <v>756</v>
      </c>
      <c r="F52" s="38" t="s">
        <v>757</v>
      </c>
      <c r="G52" s="600"/>
      <c r="H52" s="601"/>
      <c r="I52" s="603"/>
      <c r="J52" s="36">
        <v>100</v>
      </c>
      <c r="K52" s="36">
        <v>100</v>
      </c>
      <c r="L52" s="36">
        <v>100</v>
      </c>
      <c r="M52" s="36">
        <v>100</v>
      </c>
      <c r="N52" s="36">
        <v>100</v>
      </c>
    </row>
    <row r="53" spans="1:14" s="289" customFormat="1" ht="26.25" customHeight="1">
      <c r="A53" s="904"/>
      <c r="B53" s="899"/>
      <c r="C53" s="899"/>
      <c r="D53" s="943"/>
      <c r="E53" s="599" t="s">
        <v>758</v>
      </c>
      <c r="F53" s="38"/>
      <c r="G53" s="600"/>
      <c r="H53" s="601"/>
      <c r="I53" s="603"/>
      <c r="J53" s="36">
        <v>100</v>
      </c>
      <c r="K53" s="36">
        <v>100</v>
      </c>
      <c r="L53" s="36">
        <v>100</v>
      </c>
      <c r="M53" s="36">
        <v>100</v>
      </c>
      <c r="N53" s="36">
        <v>100</v>
      </c>
    </row>
    <row r="54" spans="1:14" s="289" customFormat="1">
      <c r="A54" s="817"/>
      <c r="B54" s="816"/>
      <c r="C54" s="816"/>
      <c r="D54" s="499"/>
      <c r="E54" s="605"/>
      <c r="F54" s="397"/>
      <c r="G54" s="397"/>
      <c r="H54" s="492"/>
      <c r="I54" s="607"/>
      <c r="J54" s="492"/>
      <c r="K54" s="492"/>
      <c r="L54" s="492"/>
      <c r="M54" s="397"/>
      <c r="N54" s="397"/>
    </row>
    <row r="55" spans="1:14" s="289" customFormat="1" ht="22.5">
      <c r="A55" s="32"/>
      <c r="B55" s="442"/>
      <c r="C55" s="442"/>
      <c r="D55" s="941" t="s">
        <v>759</v>
      </c>
      <c r="E55" s="609" t="s">
        <v>760</v>
      </c>
      <c r="F55" s="345" t="s">
        <v>260</v>
      </c>
      <c r="G55" s="610"/>
      <c r="H55" s="610"/>
      <c r="I55" s="612"/>
      <c r="J55" s="610"/>
      <c r="K55" s="610"/>
      <c r="L55" s="610"/>
      <c r="M55" s="610"/>
      <c r="N55" s="610"/>
    </row>
    <row r="56" spans="1:14" s="289" customFormat="1" ht="15" customHeight="1">
      <c r="A56" s="899" t="s">
        <v>134</v>
      </c>
      <c r="B56" s="900" t="s">
        <v>135</v>
      </c>
      <c r="C56" s="900" t="s">
        <v>136</v>
      </c>
      <c r="D56" s="942"/>
      <c r="E56" s="609"/>
      <c r="F56" s="1016" t="s">
        <v>1162</v>
      </c>
      <c r="G56" s="1017">
        <v>1</v>
      </c>
      <c r="H56" s="1017">
        <v>1</v>
      </c>
      <c r="I56" s="1017">
        <v>1</v>
      </c>
      <c r="J56" s="1017">
        <v>1</v>
      </c>
      <c r="K56" s="1017">
        <v>1</v>
      </c>
      <c r="L56" s="1017">
        <v>1</v>
      </c>
      <c r="M56" s="1017">
        <v>1</v>
      </c>
      <c r="N56" s="1017">
        <v>1</v>
      </c>
    </row>
    <row r="57" spans="1:14" s="289" customFormat="1" ht="11.25" customHeight="1">
      <c r="A57" s="899"/>
      <c r="B57" s="901"/>
      <c r="C57" s="901"/>
      <c r="D57" s="942"/>
      <c r="E57" s="596" t="s">
        <v>267</v>
      </c>
      <c r="F57" s="442"/>
      <c r="G57" s="368"/>
      <c r="H57" s="368"/>
      <c r="I57" s="617"/>
      <c r="J57" s="368"/>
      <c r="K57" s="368"/>
      <c r="L57" s="368"/>
      <c r="M57" s="368"/>
      <c r="N57" s="368"/>
    </row>
    <row r="58" spans="1:14" s="284" customFormat="1" ht="34.5" customHeight="1">
      <c r="A58" s="899"/>
      <c r="B58" s="904"/>
      <c r="C58" s="904"/>
      <c r="D58" s="943"/>
      <c r="E58" s="37" t="s">
        <v>761</v>
      </c>
      <c r="F58" s="37" t="s">
        <v>762</v>
      </c>
      <c r="G58" s="620" t="s">
        <v>394</v>
      </c>
      <c r="H58" s="827">
        <v>100</v>
      </c>
      <c r="I58" s="827">
        <v>100</v>
      </c>
      <c r="J58" s="827">
        <v>100</v>
      </c>
      <c r="K58" s="827">
        <v>100</v>
      </c>
      <c r="L58" s="827">
        <v>100</v>
      </c>
      <c r="M58" s="623">
        <v>100</v>
      </c>
      <c r="N58" s="623">
        <v>100</v>
      </c>
    </row>
    <row r="59" spans="1:14" s="289" customFormat="1">
      <c r="A59" s="817"/>
      <c r="B59" s="37"/>
      <c r="C59" s="37"/>
      <c r="D59" s="499"/>
      <c r="E59" s="290"/>
      <c r="F59" s="290"/>
      <c r="G59" s="290"/>
      <c r="H59" s="291"/>
      <c r="I59" s="291"/>
      <c r="J59" s="291"/>
      <c r="K59" s="291"/>
      <c r="L59" s="291"/>
      <c r="M59" s="290"/>
      <c r="N59" s="290"/>
    </row>
    <row r="60" spans="1:14" s="284" customFormat="1" ht="33.75">
      <c r="A60" s="817"/>
      <c r="B60" s="37"/>
      <c r="C60" s="37"/>
      <c r="D60" s="623" t="s">
        <v>763</v>
      </c>
      <c r="E60" s="342" t="s">
        <v>764</v>
      </c>
      <c r="F60" s="345" t="s">
        <v>260</v>
      </c>
      <c r="G60" s="279"/>
      <c r="H60" s="280"/>
      <c r="I60" s="280"/>
      <c r="J60" s="280"/>
      <c r="K60" s="280"/>
      <c r="L60" s="280"/>
      <c r="M60" s="279"/>
      <c r="N60" s="279"/>
    </row>
    <row r="61" spans="1:14" s="284" customFormat="1" ht="33.75" customHeight="1">
      <c r="A61" s="900" t="s">
        <v>137</v>
      </c>
      <c r="B61" s="900" t="s">
        <v>138</v>
      </c>
      <c r="C61" s="900" t="s">
        <v>139</v>
      </c>
      <c r="D61" s="900"/>
      <c r="E61" s="342"/>
      <c r="F61" s="1016" t="s">
        <v>1165</v>
      </c>
      <c r="G61" s="1017">
        <v>0.65</v>
      </c>
      <c r="H61" s="1017">
        <v>0.7</v>
      </c>
      <c r="I61" s="1017">
        <v>0.72</v>
      </c>
      <c r="J61" s="1017">
        <v>0.75</v>
      </c>
      <c r="K61" s="1017">
        <v>0.78</v>
      </c>
      <c r="L61" s="1017">
        <v>0.8</v>
      </c>
      <c r="M61" s="1017">
        <v>0.82</v>
      </c>
      <c r="N61" s="1017">
        <v>0.82</v>
      </c>
    </row>
    <row r="62" spans="1:14" s="289" customFormat="1">
      <c r="A62" s="901"/>
      <c r="B62" s="944"/>
      <c r="C62" s="944"/>
      <c r="D62" s="944"/>
      <c r="E62" s="290" t="s">
        <v>765</v>
      </c>
      <c r="F62" s="290"/>
      <c r="G62" s="290"/>
      <c r="H62" s="291"/>
      <c r="I62" s="291"/>
      <c r="J62" s="291"/>
      <c r="K62" s="291"/>
      <c r="L62" s="291"/>
      <c r="M62" s="290"/>
      <c r="N62" s="290"/>
    </row>
    <row r="63" spans="1:14" s="289" customFormat="1">
      <c r="A63" s="901"/>
      <c r="B63" s="944"/>
      <c r="C63" s="944"/>
      <c r="D63" s="944"/>
      <c r="E63" s="536" t="s">
        <v>766</v>
      </c>
      <c r="F63" s="290"/>
      <c r="G63" s="290"/>
      <c r="H63" s="291"/>
      <c r="I63" s="291"/>
      <c r="J63" s="467"/>
      <c r="K63" s="467"/>
      <c r="L63" s="467"/>
      <c r="M63" s="467"/>
      <c r="N63" s="467"/>
    </row>
    <row r="64" spans="1:14" s="289" customFormat="1">
      <c r="A64" s="901"/>
      <c r="B64" s="944"/>
      <c r="C64" s="944"/>
      <c r="D64" s="944"/>
      <c r="E64" s="536" t="s">
        <v>767</v>
      </c>
      <c r="F64" s="290"/>
      <c r="G64" s="290"/>
      <c r="H64" s="291"/>
      <c r="I64" s="291"/>
      <c r="J64" s="467"/>
      <c r="K64" s="467"/>
      <c r="L64" s="467"/>
      <c r="M64" s="467"/>
      <c r="N64" s="467"/>
    </row>
    <row r="65" spans="1:14" s="289" customFormat="1" ht="22.5">
      <c r="A65" s="901"/>
      <c r="B65" s="944"/>
      <c r="C65" s="944"/>
      <c r="D65" s="944"/>
      <c r="E65" s="626" t="s">
        <v>768</v>
      </c>
      <c r="F65" s="290"/>
      <c r="G65" s="290"/>
      <c r="H65" s="291"/>
      <c r="I65" s="291"/>
      <c r="J65" s="467"/>
      <c r="K65" s="467"/>
      <c r="L65" s="467"/>
      <c r="M65" s="467"/>
      <c r="N65" s="467"/>
    </row>
    <row r="66" spans="1:14" s="289" customFormat="1" ht="22.5">
      <c r="A66" s="904"/>
      <c r="B66" s="945"/>
      <c r="C66" s="945"/>
      <c r="D66" s="945"/>
      <c r="E66" s="536" t="s">
        <v>769</v>
      </c>
      <c r="F66" s="290"/>
      <c r="G66" s="290"/>
      <c r="H66" s="291"/>
      <c r="I66" s="291"/>
      <c r="J66" s="467"/>
      <c r="K66" s="467"/>
      <c r="L66" s="467"/>
      <c r="M66" s="467"/>
      <c r="N66" s="467"/>
    </row>
    <row r="67" spans="1:14" s="284" customFormat="1" ht="33.75">
      <c r="A67" s="276"/>
      <c r="B67" s="826"/>
      <c r="C67" s="340"/>
      <c r="D67" s="341"/>
      <c r="E67" s="295" t="s">
        <v>1154</v>
      </c>
      <c r="F67" s="295" t="s">
        <v>650</v>
      </c>
      <c r="G67" s="558">
        <v>0</v>
      </c>
      <c r="H67" s="558">
        <v>0</v>
      </c>
      <c r="I67" s="559" t="s">
        <v>446</v>
      </c>
      <c r="J67" s="559" t="s">
        <v>446</v>
      </c>
      <c r="K67" s="559" t="s">
        <v>446</v>
      </c>
      <c r="L67" s="559" t="s">
        <v>446</v>
      </c>
      <c r="M67" s="559" t="s">
        <v>446</v>
      </c>
      <c r="N67" s="559" t="s">
        <v>446</v>
      </c>
    </row>
    <row r="68" spans="1:14" s="289" customFormat="1">
      <c r="A68" s="817"/>
      <c r="B68" s="37"/>
      <c r="C68" s="37"/>
      <c r="D68" s="499"/>
      <c r="E68" s="290"/>
      <c r="F68" s="290"/>
      <c r="G68" s="290"/>
      <c r="H68" s="291"/>
      <c r="I68" s="291"/>
      <c r="J68" s="291"/>
      <c r="K68" s="291"/>
      <c r="L68" s="291"/>
      <c r="M68" s="290"/>
      <c r="N68" s="290"/>
    </row>
    <row r="69" spans="1:14" s="289" customFormat="1" ht="45">
      <c r="A69" s="32"/>
      <c r="B69" s="32"/>
      <c r="C69" s="32"/>
      <c r="D69" s="951" t="s">
        <v>770</v>
      </c>
      <c r="E69" s="627" t="s">
        <v>771</v>
      </c>
      <c r="F69" s="345" t="s">
        <v>260</v>
      </c>
      <c r="G69" s="291"/>
      <c r="H69" s="291"/>
      <c r="I69" s="291"/>
      <c r="J69" s="291"/>
      <c r="K69" s="291"/>
      <c r="L69" s="291"/>
      <c r="M69" s="290"/>
      <c r="N69" s="290"/>
    </row>
    <row r="70" spans="1:14" s="289" customFormat="1" ht="22.5">
      <c r="A70" s="37"/>
      <c r="B70" s="37"/>
      <c r="C70" s="37"/>
      <c r="D70" s="952"/>
      <c r="E70" s="744"/>
      <c r="F70" s="1014" t="s">
        <v>1166</v>
      </c>
      <c r="G70" s="1015">
        <v>0.85</v>
      </c>
      <c r="H70" s="1015">
        <v>0.9</v>
      </c>
      <c r="I70" s="1015">
        <v>0.95</v>
      </c>
      <c r="J70" s="1015">
        <v>1</v>
      </c>
      <c r="K70" s="1015">
        <v>1</v>
      </c>
      <c r="L70" s="1015">
        <v>1</v>
      </c>
      <c r="M70" s="1015">
        <v>1</v>
      </c>
      <c r="N70" s="1015">
        <v>1</v>
      </c>
    </row>
    <row r="71" spans="1:14" s="289" customFormat="1" ht="15" customHeight="1">
      <c r="A71" s="948" t="s">
        <v>140</v>
      </c>
      <c r="B71" s="900" t="s">
        <v>141</v>
      </c>
      <c r="C71" s="343"/>
      <c r="D71" s="952"/>
      <c r="E71" s="397" t="s">
        <v>267</v>
      </c>
      <c r="F71" s="397"/>
      <c r="G71" s="492"/>
      <c r="H71" s="492"/>
      <c r="I71" s="492"/>
      <c r="J71" s="492"/>
      <c r="K71" s="492"/>
      <c r="L71" s="492"/>
      <c r="M71" s="397"/>
      <c r="N71" s="397"/>
    </row>
    <row r="72" spans="1:14" s="284" customFormat="1" ht="24.75" customHeight="1">
      <c r="A72" s="949"/>
      <c r="B72" s="901"/>
      <c r="C72" s="397"/>
      <c r="D72" s="952"/>
      <c r="E72" s="37" t="s">
        <v>772</v>
      </c>
      <c r="F72" s="37" t="s">
        <v>773</v>
      </c>
      <c r="G72" s="36" t="s">
        <v>774</v>
      </c>
      <c r="H72" s="36">
        <v>17</v>
      </c>
      <c r="I72" s="36">
        <v>17</v>
      </c>
      <c r="J72" s="36">
        <v>17</v>
      </c>
      <c r="K72" s="36">
        <v>17</v>
      </c>
      <c r="L72" s="36">
        <v>17</v>
      </c>
      <c r="M72" s="366">
        <v>17</v>
      </c>
      <c r="N72" s="366">
        <v>17</v>
      </c>
    </row>
    <row r="73" spans="1:14" s="284" customFormat="1" ht="25.5" customHeight="1">
      <c r="A73" s="949"/>
      <c r="B73" s="901"/>
      <c r="C73" s="33" t="s">
        <v>142</v>
      </c>
      <c r="D73" s="952"/>
      <c r="E73" s="583" t="s">
        <v>775</v>
      </c>
      <c r="F73" s="37" t="s">
        <v>776</v>
      </c>
      <c r="G73" s="36" t="s">
        <v>774</v>
      </c>
      <c r="H73" s="36">
        <v>17</v>
      </c>
      <c r="I73" s="36">
        <v>17</v>
      </c>
      <c r="J73" s="36">
        <v>17</v>
      </c>
      <c r="K73" s="36">
        <v>17</v>
      </c>
      <c r="L73" s="36">
        <v>17</v>
      </c>
      <c r="M73" s="366">
        <v>17</v>
      </c>
      <c r="N73" s="366">
        <v>17</v>
      </c>
    </row>
    <row r="74" spans="1:14" s="289" customFormat="1" ht="22.5" customHeight="1">
      <c r="A74" s="949"/>
      <c r="B74" s="901"/>
      <c r="C74" s="37" t="s">
        <v>143</v>
      </c>
      <c r="D74" s="953"/>
      <c r="E74" s="156"/>
      <c r="F74" s="37" t="s">
        <v>777</v>
      </c>
      <c r="G74" s="628">
        <v>0.1</v>
      </c>
      <c r="H74" s="629">
        <v>10</v>
      </c>
      <c r="I74" s="629">
        <v>10</v>
      </c>
      <c r="J74" s="629">
        <v>17</v>
      </c>
      <c r="K74" s="629">
        <v>17</v>
      </c>
      <c r="L74" s="629">
        <v>17</v>
      </c>
      <c r="M74" s="499">
        <v>17</v>
      </c>
      <c r="N74" s="499">
        <v>17</v>
      </c>
    </row>
    <row r="75" spans="1:14" s="289" customFormat="1" ht="22.5">
      <c r="A75" s="949"/>
      <c r="B75" s="901"/>
      <c r="C75" s="33"/>
      <c r="D75" s="823"/>
      <c r="E75" s="583" t="s">
        <v>778</v>
      </c>
      <c r="F75" s="37" t="s">
        <v>779</v>
      </c>
      <c r="G75" s="631"/>
      <c r="H75" s="629"/>
      <c r="I75" s="629"/>
      <c r="J75" s="631">
        <v>1</v>
      </c>
      <c r="K75" s="631">
        <v>1</v>
      </c>
      <c r="L75" s="631">
        <v>1</v>
      </c>
      <c r="M75" s="631">
        <v>1</v>
      </c>
      <c r="N75" s="631">
        <v>1</v>
      </c>
    </row>
    <row r="76" spans="1:14" s="289" customFormat="1" ht="24.75" customHeight="1">
      <c r="A76" s="950"/>
      <c r="B76" s="904"/>
      <c r="C76" s="33"/>
      <c r="D76" s="442"/>
      <c r="E76" s="556" t="s">
        <v>780</v>
      </c>
      <c r="F76" s="556" t="s">
        <v>781</v>
      </c>
      <c r="G76" s="631">
        <v>1</v>
      </c>
      <c r="H76" s="631">
        <v>1</v>
      </c>
      <c r="I76" s="631">
        <v>1</v>
      </c>
      <c r="J76" s="631">
        <v>1</v>
      </c>
      <c r="K76" s="631">
        <v>1</v>
      </c>
      <c r="L76" s="631">
        <v>1</v>
      </c>
      <c r="M76" s="631">
        <v>1</v>
      </c>
      <c r="N76" s="631">
        <v>1</v>
      </c>
    </row>
    <row r="77" spans="1:14" s="289" customFormat="1" ht="14.25">
      <c r="A77" s="290"/>
      <c r="B77" s="632"/>
      <c r="C77" s="32"/>
      <c r="D77" s="290"/>
      <c r="E77" s="290"/>
      <c r="F77" s="290"/>
      <c r="G77" s="291"/>
      <c r="H77" s="291"/>
      <c r="I77" s="291"/>
      <c r="J77" s="291"/>
      <c r="K77" s="291"/>
      <c r="L77" s="291"/>
      <c r="M77" s="290"/>
      <c r="N77" s="290"/>
    </row>
    <row r="78" spans="1:14" s="284" customFormat="1" ht="29.25" customHeight="1">
      <c r="A78" s="290"/>
      <c r="B78" s="49"/>
      <c r="C78" s="437"/>
      <c r="D78" s="951" t="s">
        <v>590</v>
      </c>
      <c r="E78" s="342" t="s">
        <v>591</v>
      </c>
      <c r="F78" s="345" t="s">
        <v>260</v>
      </c>
      <c r="G78" s="280"/>
      <c r="H78" s="280"/>
      <c r="I78" s="280"/>
      <c r="J78" s="280"/>
      <c r="K78" s="280"/>
      <c r="L78" s="280"/>
      <c r="M78" s="279"/>
      <c r="N78" s="279"/>
    </row>
    <row r="79" spans="1:14" s="289" customFormat="1" ht="48">
      <c r="A79" s="948" t="s">
        <v>103</v>
      </c>
      <c r="B79" s="948" t="s">
        <v>104</v>
      </c>
      <c r="C79" s="344"/>
      <c r="D79" s="952"/>
      <c r="E79" s="357"/>
      <c r="F79" s="1002" t="s">
        <v>592</v>
      </c>
      <c r="G79" s="1003">
        <v>0.5</v>
      </c>
      <c r="H79" s="1003">
        <v>0.6</v>
      </c>
      <c r="I79" s="1003">
        <v>0.6</v>
      </c>
      <c r="J79" s="1003">
        <v>0.6</v>
      </c>
      <c r="K79" s="1003">
        <v>0.7</v>
      </c>
      <c r="L79" s="1003">
        <v>0.7</v>
      </c>
      <c r="M79" s="1003">
        <v>0.75</v>
      </c>
      <c r="N79" s="1003">
        <v>0.75</v>
      </c>
    </row>
    <row r="80" spans="1:14" s="289" customFormat="1" ht="36">
      <c r="A80" s="949"/>
      <c r="B80" s="949"/>
      <c r="C80" s="344"/>
      <c r="D80" s="952"/>
      <c r="E80" s="525"/>
      <c r="F80" s="1002" t="s">
        <v>593</v>
      </c>
      <c r="G80" s="1013" t="s">
        <v>594</v>
      </c>
      <c r="H80" s="1013" t="s">
        <v>595</v>
      </c>
      <c r="I80" s="1013" t="s">
        <v>596</v>
      </c>
      <c r="J80" s="1013" t="s">
        <v>597</v>
      </c>
      <c r="K80" s="1013" t="s">
        <v>598</v>
      </c>
      <c r="L80" s="1013" t="s">
        <v>599</v>
      </c>
      <c r="M80" s="1013" t="s">
        <v>600</v>
      </c>
      <c r="N80" s="1013" t="s">
        <v>601</v>
      </c>
    </row>
    <row r="81" spans="1:14" s="289" customFormat="1">
      <c r="A81" s="949"/>
      <c r="B81" s="949"/>
      <c r="C81" s="357"/>
      <c r="D81" s="952"/>
      <c r="E81" s="357" t="s">
        <v>267</v>
      </c>
      <c r="F81" s="503"/>
      <c r="G81" s="504"/>
      <c r="H81" s="504"/>
      <c r="I81" s="504"/>
      <c r="J81" s="504"/>
      <c r="K81" s="504"/>
      <c r="L81" s="504"/>
      <c r="M81" s="357"/>
      <c r="N81" s="357"/>
    </row>
    <row r="82" spans="1:14" s="284" customFormat="1" ht="33.75">
      <c r="A82" s="949"/>
      <c r="B82" s="949"/>
      <c r="C82" s="357"/>
      <c r="D82" s="952"/>
      <c r="E82" s="49" t="s">
        <v>602</v>
      </c>
      <c r="F82" s="48" t="s">
        <v>603</v>
      </c>
      <c r="G82" s="506" t="s">
        <v>41</v>
      </c>
      <c r="H82" s="506" t="s">
        <v>41</v>
      </c>
      <c r="I82" s="506" t="s">
        <v>412</v>
      </c>
      <c r="J82" s="506" t="s">
        <v>412</v>
      </c>
      <c r="K82" s="506" t="s">
        <v>412</v>
      </c>
      <c r="L82" s="506" t="s">
        <v>412</v>
      </c>
      <c r="M82" s="506" t="s">
        <v>412</v>
      </c>
      <c r="N82" s="506" t="s">
        <v>412</v>
      </c>
    </row>
    <row r="83" spans="1:14" s="289" customFormat="1" ht="45">
      <c r="A83" s="949"/>
      <c r="B83" s="949"/>
      <c r="C83" s="49" t="s">
        <v>105</v>
      </c>
      <c r="D83" s="952"/>
      <c r="E83" s="435" t="s">
        <v>604</v>
      </c>
      <c r="F83" s="48" t="s">
        <v>605</v>
      </c>
      <c r="G83" s="506" t="s">
        <v>355</v>
      </c>
      <c r="H83" s="506" t="s">
        <v>40</v>
      </c>
      <c r="I83" s="506" t="s">
        <v>41</v>
      </c>
      <c r="J83" s="506" t="s">
        <v>42</v>
      </c>
      <c r="K83" s="506" t="s">
        <v>43</v>
      </c>
      <c r="L83" s="506" t="s">
        <v>364</v>
      </c>
      <c r="M83" s="506" t="s">
        <v>366</v>
      </c>
      <c r="N83" s="506" t="s">
        <v>366</v>
      </c>
    </row>
    <row r="84" spans="1:14" s="284" customFormat="1" ht="23.25" customHeight="1">
      <c r="A84" s="949"/>
      <c r="B84" s="949"/>
      <c r="C84" s="49" t="s">
        <v>106</v>
      </c>
      <c r="D84" s="952"/>
      <c r="E84" s="49" t="s">
        <v>606</v>
      </c>
      <c r="F84" s="48" t="s">
        <v>607</v>
      </c>
      <c r="G84" s="509" t="s">
        <v>583</v>
      </c>
      <c r="H84" s="509" t="s">
        <v>166</v>
      </c>
      <c r="I84" s="517" t="s">
        <v>166</v>
      </c>
      <c r="J84" s="517" t="s">
        <v>166</v>
      </c>
      <c r="K84" s="517" t="s">
        <v>166</v>
      </c>
      <c r="L84" s="517" t="s">
        <v>167</v>
      </c>
      <c r="M84" s="517" t="s">
        <v>608</v>
      </c>
      <c r="N84" s="517" t="s">
        <v>608</v>
      </c>
    </row>
    <row r="85" spans="1:14" s="284" customFormat="1" ht="33.75">
      <c r="A85" s="949"/>
      <c r="B85" s="949"/>
      <c r="C85" s="49" t="s">
        <v>107</v>
      </c>
      <c r="D85" s="953"/>
      <c r="E85" s="451" t="s">
        <v>609</v>
      </c>
      <c r="F85" s="530" t="s">
        <v>610</v>
      </c>
      <c r="G85" s="531" t="s">
        <v>354</v>
      </c>
      <c r="H85" s="531" t="s">
        <v>355</v>
      </c>
      <c r="I85" s="531" t="s">
        <v>40</v>
      </c>
      <c r="J85" s="531" t="s">
        <v>41</v>
      </c>
      <c r="K85" s="531">
        <v>60</v>
      </c>
      <c r="L85" s="531">
        <v>70</v>
      </c>
      <c r="M85" s="531">
        <v>75</v>
      </c>
      <c r="N85" s="531">
        <v>75</v>
      </c>
    </row>
    <row r="86" spans="1:14" s="289" customFormat="1" ht="33.75">
      <c r="A86" s="950"/>
      <c r="B86" s="950"/>
      <c r="C86" s="49" t="s">
        <v>611</v>
      </c>
      <c r="D86" s="437"/>
      <c r="E86" s="435" t="s">
        <v>612</v>
      </c>
      <c r="F86" s="49" t="s">
        <v>613</v>
      </c>
      <c r="G86" s="506"/>
      <c r="H86" s="506"/>
      <c r="I86" s="506"/>
      <c r="J86" s="506"/>
      <c r="K86" s="506" t="s">
        <v>412</v>
      </c>
      <c r="L86" s="506" t="s">
        <v>412</v>
      </c>
      <c r="M86" s="506" t="s">
        <v>412</v>
      </c>
      <c r="N86" s="506" t="s">
        <v>412</v>
      </c>
    </row>
    <row r="87" spans="1:14" s="289" customFormat="1" ht="45">
      <c r="A87" s="826"/>
      <c r="B87" s="826" t="s">
        <v>108</v>
      </c>
      <c r="C87" s="49" t="s">
        <v>109</v>
      </c>
      <c r="D87" s="535"/>
      <c r="E87" s="536" t="s">
        <v>614</v>
      </c>
      <c r="F87" s="536" t="s">
        <v>615</v>
      </c>
      <c r="G87" s="55">
        <v>132993</v>
      </c>
      <c r="H87" s="55">
        <v>405500</v>
      </c>
      <c r="I87" s="55">
        <v>455000</v>
      </c>
      <c r="J87" s="55">
        <v>180000</v>
      </c>
      <c r="K87" s="55">
        <v>185000</v>
      </c>
      <c r="L87" s="55">
        <v>200000</v>
      </c>
      <c r="M87" s="55">
        <v>210000</v>
      </c>
      <c r="N87" s="55">
        <v>210000</v>
      </c>
    </row>
    <row r="88" spans="1:14" s="289" customFormat="1" ht="22.5">
      <c r="A88" s="826"/>
      <c r="B88" s="826"/>
      <c r="C88" s="49"/>
      <c r="D88" s="535"/>
      <c r="E88" s="51" t="s">
        <v>616</v>
      </c>
      <c r="F88" s="459" t="s">
        <v>617</v>
      </c>
      <c r="G88" s="514">
        <v>0</v>
      </c>
      <c r="H88" s="514"/>
      <c r="I88" s="538">
        <v>2</v>
      </c>
      <c r="J88" s="538">
        <v>2</v>
      </c>
      <c r="K88" s="538">
        <v>3</v>
      </c>
      <c r="L88" s="538">
        <v>3</v>
      </c>
      <c r="M88" s="541">
        <v>3</v>
      </c>
      <c r="N88" s="541">
        <v>3</v>
      </c>
    </row>
    <row r="89" spans="1:14" s="284" customFormat="1" ht="33.75">
      <c r="A89" s="826"/>
      <c r="B89" s="826"/>
      <c r="C89" s="49"/>
      <c r="D89" s="532"/>
      <c r="E89" s="459" t="s">
        <v>618</v>
      </c>
      <c r="F89" s="459" t="s">
        <v>619</v>
      </c>
      <c r="G89" s="514"/>
      <c r="H89" s="514"/>
      <c r="I89" s="538">
        <v>14000</v>
      </c>
      <c r="J89" s="538">
        <v>14000</v>
      </c>
      <c r="K89" s="538">
        <v>14100</v>
      </c>
      <c r="L89" s="538">
        <v>14500</v>
      </c>
      <c r="M89" s="541">
        <v>15000</v>
      </c>
      <c r="N89" s="541">
        <v>15000</v>
      </c>
    </row>
    <row r="90" spans="1:14" s="289" customFormat="1">
      <c r="A90" s="826"/>
      <c r="B90" s="826"/>
      <c r="C90" s="49"/>
      <c r="D90" s="535"/>
      <c r="E90" s="51"/>
      <c r="F90" s="459"/>
      <c r="G90" s="514"/>
      <c r="H90" s="514"/>
      <c r="I90" s="514"/>
      <c r="J90" s="514"/>
      <c r="K90" s="514"/>
      <c r="L90" s="514"/>
      <c r="M90" s="514"/>
      <c r="N90" s="514"/>
    </row>
    <row r="91" spans="1:14" s="289" customFormat="1">
      <c r="A91" s="826"/>
      <c r="B91" s="826"/>
      <c r="C91" s="49"/>
      <c r="D91" s="535"/>
      <c r="E91" s="51"/>
      <c r="F91" s="546"/>
      <c r="G91" s="514"/>
      <c r="H91" s="514"/>
      <c r="I91" s="514"/>
      <c r="J91" s="514"/>
      <c r="K91" s="514"/>
      <c r="L91" s="514"/>
      <c r="M91" s="514"/>
      <c r="N91" s="514"/>
    </row>
    <row r="92" spans="1:14" s="284" customFormat="1" ht="22.5" customHeight="1">
      <c r="A92" s="290"/>
      <c r="B92" s="290"/>
      <c r="C92" s="435"/>
      <c r="D92" s="951" t="s">
        <v>620</v>
      </c>
      <c r="E92" s="547" t="s">
        <v>621</v>
      </c>
      <c r="F92" s="548" t="s">
        <v>260</v>
      </c>
      <c r="G92" s="823"/>
      <c r="H92" s="823"/>
      <c r="I92" s="823"/>
      <c r="J92" s="823"/>
      <c r="K92" s="823"/>
      <c r="L92" s="823"/>
      <c r="M92" s="340"/>
      <c r="N92" s="340"/>
    </row>
    <row r="93" spans="1:14" s="289" customFormat="1" ht="33.75" customHeight="1">
      <c r="A93" s="948" t="s">
        <v>110</v>
      </c>
      <c r="B93" s="948" t="s">
        <v>111</v>
      </c>
      <c r="C93" s="341"/>
      <c r="D93" s="952"/>
      <c r="E93" s="290"/>
      <c r="F93" s="1002" t="s">
        <v>622</v>
      </c>
      <c r="G93" s="1011">
        <v>0</v>
      </c>
      <c r="H93" s="1011">
        <v>0</v>
      </c>
      <c r="I93" s="1003">
        <v>1</v>
      </c>
      <c r="J93" s="1003">
        <v>0.8</v>
      </c>
      <c r="K93" s="1003">
        <v>0.8</v>
      </c>
      <c r="L93" s="1003">
        <v>0.9</v>
      </c>
      <c r="M93" s="1003">
        <v>1</v>
      </c>
      <c r="N93" s="1003">
        <v>1</v>
      </c>
    </row>
    <row r="94" spans="1:14" s="289" customFormat="1" ht="33.75" customHeight="1">
      <c r="A94" s="949"/>
      <c r="B94" s="949"/>
      <c r="C94" s="344"/>
      <c r="D94" s="952"/>
      <c r="E94" s="290"/>
      <c r="F94" s="1002" t="s">
        <v>623</v>
      </c>
      <c r="G94" s="1012" t="s">
        <v>624</v>
      </c>
      <c r="H94" s="1012" t="s">
        <v>625</v>
      </c>
      <c r="I94" s="1012" t="s">
        <v>624</v>
      </c>
      <c r="J94" s="1012" t="s">
        <v>624</v>
      </c>
      <c r="K94" s="1012" t="s">
        <v>626</v>
      </c>
      <c r="L94" s="1012" t="s">
        <v>627</v>
      </c>
      <c r="M94" s="1012" t="s">
        <v>627</v>
      </c>
      <c r="N94" s="1012" t="s">
        <v>628</v>
      </c>
    </row>
    <row r="95" spans="1:14" s="289" customFormat="1" ht="33.75" customHeight="1">
      <c r="A95" s="949"/>
      <c r="B95" s="949"/>
      <c r="C95" s="344"/>
      <c r="D95" s="952"/>
      <c r="E95" s="290"/>
      <c r="F95" s="1002" t="s">
        <v>629</v>
      </c>
      <c r="G95" s="1011">
        <v>3.8</v>
      </c>
      <c r="H95" s="1011">
        <v>3.8</v>
      </c>
      <c r="I95" s="1011">
        <v>4</v>
      </c>
      <c r="J95" s="1011">
        <v>4</v>
      </c>
      <c r="K95" s="1011">
        <v>4</v>
      </c>
      <c r="L95" s="1011">
        <v>4.2</v>
      </c>
      <c r="M95" s="1011">
        <v>4.5</v>
      </c>
      <c r="N95" s="1011">
        <v>4.5</v>
      </c>
    </row>
    <row r="96" spans="1:14" s="289" customFormat="1" ht="33.75" customHeight="1">
      <c r="A96" s="949"/>
      <c r="B96" s="949"/>
      <c r="C96" s="344"/>
      <c r="D96" s="952"/>
      <c r="E96" s="290"/>
      <c r="F96" s="1002" t="s">
        <v>630</v>
      </c>
      <c r="G96" s="1003">
        <v>0.31</v>
      </c>
      <c r="H96" s="1003">
        <v>0.31</v>
      </c>
      <c r="I96" s="1003">
        <v>0.37</v>
      </c>
      <c r="J96" s="1003">
        <v>0.43</v>
      </c>
      <c r="K96" s="1003">
        <v>0.55000000000000004</v>
      </c>
      <c r="L96" s="1003">
        <v>0.6</v>
      </c>
      <c r="M96" s="1003">
        <v>0.65</v>
      </c>
      <c r="N96" s="1003">
        <v>0.65</v>
      </c>
    </row>
    <row r="97" spans="1:14" s="289" customFormat="1">
      <c r="A97" s="949"/>
      <c r="B97" s="949"/>
      <c r="C97" s="357"/>
      <c r="D97" s="952"/>
      <c r="E97" s="290" t="s">
        <v>267</v>
      </c>
      <c r="F97" s="290"/>
      <c r="G97" s="291"/>
      <c r="H97" s="291"/>
      <c r="I97" s="291"/>
      <c r="J97" s="291"/>
      <c r="K97" s="291"/>
      <c r="L97" s="291"/>
      <c r="M97" s="290"/>
      <c r="N97" s="290"/>
    </row>
    <row r="98" spans="1:14" s="284" customFormat="1" ht="22.5">
      <c r="A98" s="949"/>
      <c r="B98" s="949"/>
      <c r="C98" s="397"/>
      <c r="D98" s="952"/>
      <c r="E98" s="295" t="s">
        <v>631</v>
      </c>
      <c r="F98" s="295" t="s">
        <v>632</v>
      </c>
      <c r="G98" s="280"/>
      <c r="H98" s="280"/>
      <c r="I98" s="280">
        <v>1</v>
      </c>
      <c r="J98" s="280">
        <v>1</v>
      </c>
      <c r="K98" s="280"/>
      <c r="L98" s="280"/>
      <c r="M98" s="279"/>
      <c r="N98" s="279"/>
    </row>
    <row r="99" spans="1:14" s="284" customFormat="1" ht="22.5">
      <c r="A99" s="949"/>
      <c r="B99" s="949"/>
      <c r="C99" s="551" t="s">
        <v>112</v>
      </c>
      <c r="D99" s="952"/>
      <c r="E99" s="295" t="s">
        <v>633</v>
      </c>
      <c r="F99" s="295" t="s">
        <v>634</v>
      </c>
      <c r="G99" s="280"/>
      <c r="H99" s="280"/>
      <c r="I99" s="280">
        <v>2</v>
      </c>
      <c r="J99" s="280">
        <v>2</v>
      </c>
      <c r="K99" s="280">
        <v>4</v>
      </c>
      <c r="L99" s="280">
        <v>2</v>
      </c>
      <c r="M99" s="280">
        <v>1</v>
      </c>
      <c r="N99" s="280">
        <v>1</v>
      </c>
    </row>
    <row r="100" spans="1:14" s="284" customFormat="1" ht="22.5">
      <c r="A100" s="949"/>
      <c r="B100" s="949"/>
      <c r="C100" s="344"/>
      <c r="D100" s="952"/>
      <c r="E100" s="295" t="s">
        <v>635</v>
      </c>
      <c r="F100" s="295" t="s">
        <v>636</v>
      </c>
      <c r="G100" s="280"/>
      <c r="H100" s="280"/>
      <c r="I100" s="280">
        <v>1</v>
      </c>
      <c r="J100" s="280">
        <v>1</v>
      </c>
      <c r="K100" s="280"/>
      <c r="L100" s="280"/>
      <c r="M100" s="279"/>
      <c r="N100" s="279"/>
    </row>
    <row r="101" spans="1:14" s="284" customFormat="1" ht="22.5">
      <c r="A101" s="949"/>
      <c r="B101" s="949"/>
      <c r="C101" s="344"/>
      <c r="D101" s="952"/>
      <c r="E101" s="295" t="s">
        <v>637</v>
      </c>
      <c r="F101" s="295" t="s">
        <v>638</v>
      </c>
      <c r="G101" s="280"/>
      <c r="H101" s="280"/>
      <c r="I101" s="280"/>
      <c r="J101" s="280">
        <v>1</v>
      </c>
      <c r="K101" s="280"/>
      <c r="L101" s="280"/>
      <c r="M101" s="279"/>
      <c r="N101" s="279"/>
    </row>
    <row r="102" spans="1:14" s="289" customFormat="1" ht="22.5">
      <c r="A102" s="949"/>
      <c r="B102" s="949"/>
      <c r="C102" s="344"/>
      <c r="D102" s="952"/>
      <c r="E102" s="552" t="s">
        <v>639</v>
      </c>
      <c r="F102" s="552" t="s">
        <v>80</v>
      </c>
      <c r="G102" s="553"/>
      <c r="H102" s="553"/>
      <c r="I102" s="553"/>
      <c r="J102" s="553">
        <v>1</v>
      </c>
      <c r="K102" s="553"/>
      <c r="L102" s="553"/>
      <c r="M102" s="343"/>
      <c r="N102" s="343"/>
    </row>
    <row r="103" spans="1:14" s="284" customFormat="1" ht="22.5">
      <c r="A103" s="950"/>
      <c r="B103" s="950"/>
      <c r="C103" s="397"/>
      <c r="D103" s="953"/>
      <c r="E103" s="295" t="s">
        <v>640</v>
      </c>
      <c r="F103" s="295" t="s">
        <v>634</v>
      </c>
      <c r="G103" s="280"/>
      <c r="H103" s="280"/>
      <c r="I103" s="280"/>
      <c r="J103" s="280"/>
      <c r="K103" s="280"/>
      <c r="L103" s="280">
        <v>2</v>
      </c>
      <c r="M103" s="280">
        <v>3</v>
      </c>
      <c r="N103" s="280">
        <v>3</v>
      </c>
    </row>
    <row r="104" spans="1:14" s="284" customFormat="1" ht="22.5">
      <c r="A104" s="276"/>
      <c r="B104" s="826"/>
      <c r="C104" s="340"/>
      <c r="D104" s="279"/>
      <c r="E104" s="295" t="s">
        <v>641</v>
      </c>
      <c r="F104" s="295" t="s">
        <v>642</v>
      </c>
      <c r="G104" s="280"/>
      <c r="H104" s="280"/>
      <c r="I104" s="280"/>
      <c r="J104" s="280"/>
      <c r="K104" s="280"/>
      <c r="L104" s="280"/>
      <c r="M104" s="279"/>
      <c r="N104" s="279"/>
    </row>
    <row r="105" spans="1:14" s="289" customFormat="1" ht="22.5">
      <c r="A105" s="276"/>
      <c r="B105" s="826"/>
      <c r="C105" s="340"/>
      <c r="D105" s="343"/>
      <c r="E105" s="556" t="s">
        <v>643</v>
      </c>
      <c r="F105" s="556" t="s">
        <v>644</v>
      </c>
      <c r="G105" s="291"/>
      <c r="H105" s="291"/>
      <c r="I105" s="291"/>
      <c r="J105" s="291"/>
      <c r="K105" s="291"/>
      <c r="L105" s="291"/>
      <c r="M105" s="290"/>
      <c r="N105" s="290"/>
    </row>
    <row r="106" spans="1:14" s="289" customFormat="1">
      <c r="A106" s="276"/>
      <c r="B106" s="826"/>
      <c r="C106" s="340"/>
      <c r="D106" s="343"/>
      <c r="E106" s="556" t="s">
        <v>645</v>
      </c>
      <c r="F106" s="556" t="s">
        <v>646</v>
      </c>
      <c r="G106" s="291"/>
      <c r="H106" s="291"/>
      <c r="I106" s="291"/>
      <c r="J106" s="291"/>
      <c r="K106" s="291"/>
      <c r="L106" s="291"/>
      <c r="M106" s="290"/>
      <c r="N106" s="290"/>
    </row>
    <row r="107" spans="1:14" s="289" customFormat="1">
      <c r="A107" s="276"/>
      <c r="B107" s="826"/>
      <c r="C107" s="340"/>
      <c r="D107" s="343"/>
      <c r="E107" s="556" t="s">
        <v>647</v>
      </c>
      <c r="F107" s="556" t="s">
        <v>80</v>
      </c>
      <c r="G107" s="291"/>
      <c r="H107" s="291"/>
      <c r="I107" s="291"/>
      <c r="J107" s="291"/>
      <c r="K107" s="291"/>
      <c r="L107" s="291"/>
      <c r="M107" s="290"/>
      <c r="N107" s="290"/>
    </row>
    <row r="108" spans="1:14" s="284" customFormat="1" ht="22.5">
      <c r="A108" s="276"/>
      <c r="B108" s="826"/>
      <c r="C108" s="340"/>
      <c r="D108" s="341"/>
      <c r="E108" s="295" t="s">
        <v>648</v>
      </c>
      <c r="F108" s="295" t="s">
        <v>649</v>
      </c>
      <c r="G108" s="280"/>
      <c r="H108" s="280"/>
      <c r="I108" s="280"/>
      <c r="J108" s="280"/>
      <c r="K108" s="280"/>
      <c r="L108" s="280"/>
      <c r="M108" s="279"/>
      <c r="N108" s="279"/>
    </row>
    <row r="109" spans="1:14" s="289" customFormat="1" ht="33.75">
      <c r="A109" s="276"/>
      <c r="B109" s="826"/>
      <c r="C109" s="276" t="s">
        <v>113</v>
      </c>
      <c r="D109" s="343"/>
      <c r="E109" s="295" t="s">
        <v>651</v>
      </c>
      <c r="F109" s="556" t="s">
        <v>652</v>
      </c>
      <c r="G109" s="291"/>
      <c r="H109" s="291"/>
      <c r="I109" s="291"/>
      <c r="J109" s="280">
        <v>4</v>
      </c>
      <c r="K109" s="280">
        <v>4</v>
      </c>
      <c r="L109" s="280">
        <v>4</v>
      </c>
      <c r="M109" s="280">
        <v>4</v>
      </c>
      <c r="N109" s="280">
        <v>4</v>
      </c>
    </row>
    <row r="110" spans="1:14" s="289" customFormat="1" ht="132" customHeight="1">
      <c r="A110" s="276"/>
      <c r="B110" s="826"/>
      <c r="C110" s="276"/>
      <c r="D110" s="343"/>
      <c r="E110" s="295" t="s">
        <v>653</v>
      </c>
      <c r="F110" s="316" t="s">
        <v>654</v>
      </c>
      <c r="G110" s="291"/>
      <c r="H110" s="291"/>
      <c r="I110" s="291"/>
      <c r="J110" s="280"/>
      <c r="K110" s="280"/>
      <c r="L110" s="280"/>
      <c r="M110" s="280"/>
      <c r="N110" s="280"/>
    </row>
    <row r="111" spans="1:14" s="289" customFormat="1" ht="33.75">
      <c r="A111" s="276" t="s">
        <v>114</v>
      </c>
      <c r="B111" s="826" t="s">
        <v>115</v>
      </c>
      <c r="C111" s="276" t="s">
        <v>116</v>
      </c>
      <c r="D111" s="343"/>
      <c r="E111" s="536" t="s">
        <v>655</v>
      </c>
      <c r="F111" s="536" t="s">
        <v>656</v>
      </c>
      <c r="G111" s="291"/>
      <c r="H111" s="291"/>
      <c r="I111" s="55">
        <v>800</v>
      </c>
      <c r="J111" s="55">
        <v>1000</v>
      </c>
      <c r="K111" s="55">
        <v>1200</v>
      </c>
      <c r="L111" s="55">
        <v>1400</v>
      </c>
      <c r="M111" s="55">
        <v>1500</v>
      </c>
      <c r="N111" s="561">
        <f>I111+J111+K111+L111+M111</f>
        <v>5900</v>
      </c>
    </row>
    <row r="112" spans="1:14" s="289" customFormat="1" ht="35.25" customHeight="1">
      <c r="A112" s="276"/>
      <c r="B112" s="826"/>
      <c r="C112" s="276"/>
      <c r="D112" s="343"/>
      <c r="E112" s="536" t="s">
        <v>657</v>
      </c>
      <c r="F112" s="536" t="s">
        <v>658</v>
      </c>
      <c r="G112" s="291"/>
      <c r="H112" s="291"/>
      <c r="I112" s="562" t="s">
        <v>533</v>
      </c>
      <c r="J112" s="562" t="s">
        <v>533</v>
      </c>
      <c r="K112" s="562" t="s">
        <v>533</v>
      </c>
      <c r="L112" s="562" t="s">
        <v>533</v>
      </c>
      <c r="M112" s="562" t="s">
        <v>533</v>
      </c>
      <c r="N112" s="55" t="s">
        <v>533</v>
      </c>
    </row>
    <row r="113" spans="1:14" s="289" customFormat="1" ht="35.25" customHeight="1">
      <c r="A113" s="295"/>
      <c r="B113" s="563"/>
      <c r="C113" s="295"/>
      <c r="D113" s="343"/>
      <c r="E113" s="564" t="s">
        <v>659</v>
      </c>
      <c r="F113" s="564" t="s">
        <v>660</v>
      </c>
      <c r="G113" s="553"/>
      <c r="H113" s="553"/>
      <c r="I113" s="55" t="s">
        <v>533</v>
      </c>
      <c r="J113" s="55" t="s">
        <v>533</v>
      </c>
      <c r="K113" s="55" t="s">
        <v>533</v>
      </c>
      <c r="L113" s="55" t="s">
        <v>533</v>
      </c>
      <c r="M113" s="55" t="s">
        <v>533</v>
      </c>
      <c r="N113" s="55" t="s">
        <v>533</v>
      </c>
    </row>
    <row r="114" spans="1:14" s="289" customFormat="1" ht="12" customHeight="1">
      <c r="A114" s="295"/>
      <c r="B114" s="563"/>
      <c r="C114" s="295"/>
      <c r="D114" s="343"/>
      <c r="E114" s="564"/>
      <c r="F114" s="564"/>
      <c r="G114" s="553"/>
      <c r="H114" s="553"/>
      <c r="I114" s="828"/>
      <c r="J114" s="828"/>
      <c r="K114" s="828"/>
      <c r="L114" s="828"/>
      <c r="M114" s="828"/>
      <c r="N114" s="828"/>
    </row>
    <row r="115" spans="1:14" s="227" customFormat="1" ht="33.75">
      <c r="A115" s="219"/>
      <c r="B115" s="214"/>
      <c r="C115" s="214"/>
      <c r="D115" s="978" t="s">
        <v>258</v>
      </c>
      <c r="E115" s="220" t="s">
        <v>259</v>
      </c>
      <c r="F115" s="221" t="s">
        <v>260</v>
      </c>
      <c r="G115" s="222"/>
      <c r="H115" s="223"/>
      <c r="I115" s="223"/>
      <c r="J115" s="223"/>
      <c r="K115" s="223"/>
      <c r="L115" s="223"/>
      <c r="M115" s="223"/>
      <c r="N115" s="223"/>
    </row>
    <row r="116" spans="1:14" s="227" customFormat="1" ht="35.25" customHeight="1">
      <c r="A116" s="981" t="s">
        <v>18</v>
      </c>
      <c r="B116" s="228" t="s">
        <v>19</v>
      </c>
      <c r="C116" s="229" t="s">
        <v>261</v>
      </c>
      <c r="D116" s="979"/>
      <c r="E116" s="220"/>
      <c r="F116" s="380" t="s">
        <v>262</v>
      </c>
      <c r="G116" s="1009">
        <v>0</v>
      </c>
      <c r="H116" s="1009" t="s">
        <v>263</v>
      </c>
      <c r="I116" s="1009" t="s">
        <v>264</v>
      </c>
      <c r="J116" s="1009" t="s">
        <v>264</v>
      </c>
      <c r="K116" s="1009" t="s">
        <v>264</v>
      </c>
      <c r="L116" s="1009" t="s">
        <v>264</v>
      </c>
      <c r="M116" s="1009" t="s">
        <v>264</v>
      </c>
      <c r="N116" s="1010" t="s">
        <v>265</v>
      </c>
    </row>
    <row r="117" spans="1:14" s="227" customFormat="1" ht="37.5" customHeight="1">
      <c r="A117" s="982"/>
      <c r="B117" s="233"/>
      <c r="C117" s="229" t="s">
        <v>20</v>
      </c>
      <c r="D117" s="979"/>
      <c r="E117" s="221"/>
      <c r="F117" s="380" t="s">
        <v>266</v>
      </c>
      <c r="G117" s="1006">
        <v>0.8</v>
      </c>
      <c r="H117" s="1006">
        <v>0.8</v>
      </c>
      <c r="I117" s="1007">
        <v>3.6999999999999998E-2</v>
      </c>
      <c r="J117" s="1007">
        <v>7.4999999999999997E-2</v>
      </c>
      <c r="K117" s="1007">
        <v>0.112</v>
      </c>
      <c r="L117" s="1006">
        <v>0.15</v>
      </c>
      <c r="M117" s="1007">
        <v>0.186</v>
      </c>
      <c r="N117" s="1007">
        <v>0.186</v>
      </c>
    </row>
    <row r="118" spans="1:14" s="227" customFormat="1" ht="72.75" customHeight="1">
      <c r="A118" s="982"/>
      <c r="B118" s="236"/>
      <c r="C118" s="229" t="s">
        <v>21</v>
      </c>
      <c r="D118" s="979"/>
      <c r="E118" s="221" t="s">
        <v>267</v>
      </c>
      <c r="F118" s="229"/>
      <c r="G118" s="223"/>
      <c r="H118" s="223"/>
      <c r="I118" s="223"/>
      <c r="J118" s="223"/>
      <c r="K118" s="223"/>
      <c r="L118" s="223"/>
      <c r="M118" s="223"/>
      <c r="N118" s="223"/>
    </row>
    <row r="119" spans="1:14" s="227" customFormat="1" ht="72.75" customHeight="1">
      <c r="A119" s="982"/>
      <c r="B119" s="233" t="s">
        <v>22</v>
      </c>
      <c r="C119" s="228" t="s">
        <v>23</v>
      </c>
      <c r="D119" s="979"/>
      <c r="E119" s="221" t="s">
        <v>268</v>
      </c>
      <c r="F119" s="229" t="s">
        <v>269</v>
      </c>
      <c r="G119" s="223">
        <v>0.4</v>
      </c>
      <c r="H119" s="223">
        <v>0.4</v>
      </c>
      <c r="I119" s="223">
        <v>0.45</v>
      </c>
      <c r="J119" s="223">
        <v>0.45</v>
      </c>
      <c r="K119" s="223">
        <v>0.5</v>
      </c>
      <c r="L119" s="223">
        <v>0.5</v>
      </c>
      <c r="M119" s="223">
        <v>0.55000000000000004</v>
      </c>
      <c r="N119" s="223">
        <v>0.55000000000000004</v>
      </c>
    </row>
    <row r="120" spans="1:14" s="227" customFormat="1" ht="36" customHeight="1">
      <c r="A120" s="982"/>
      <c r="B120" s="228" t="s">
        <v>24</v>
      </c>
      <c r="C120" s="228" t="s">
        <v>25</v>
      </c>
      <c r="D120" s="979"/>
      <c r="E120" s="221" t="s">
        <v>270</v>
      </c>
      <c r="F120" s="229" t="s">
        <v>271</v>
      </c>
      <c r="G120" s="223">
        <v>0.5</v>
      </c>
      <c r="H120" s="223">
        <v>0.5</v>
      </c>
      <c r="I120" s="223">
        <v>0.6</v>
      </c>
      <c r="J120" s="223">
        <v>0.7</v>
      </c>
      <c r="K120" s="223">
        <v>0.8</v>
      </c>
      <c r="L120" s="223">
        <v>0.9</v>
      </c>
      <c r="M120" s="223">
        <v>1</v>
      </c>
      <c r="N120" s="223">
        <v>1</v>
      </c>
    </row>
    <row r="121" spans="1:14" s="242" customFormat="1" ht="36" customHeight="1">
      <c r="A121" s="982"/>
      <c r="B121" s="241"/>
      <c r="D121" s="979"/>
      <c r="E121" s="243" t="s">
        <v>272</v>
      </c>
      <c r="F121" s="244" t="s">
        <v>273</v>
      </c>
      <c r="G121" s="245" t="s">
        <v>274</v>
      </c>
      <c r="H121" s="245" t="s">
        <v>275</v>
      </c>
      <c r="I121" s="245" t="s">
        <v>275</v>
      </c>
      <c r="J121" s="245" t="s">
        <v>276</v>
      </c>
      <c r="K121" s="245" t="s">
        <v>277</v>
      </c>
      <c r="L121" s="245" t="s">
        <v>274</v>
      </c>
      <c r="M121" s="245" t="s">
        <v>166</v>
      </c>
      <c r="N121" s="245" t="s">
        <v>166</v>
      </c>
    </row>
    <row r="122" spans="1:14" s="227" customFormat="1" ht="23.25" customHeight="1">
      <c r="A122" s="982"/>
      <c r="B122" s="248"/>
      <c r="C122" s="241"/>
      <c r="D122" s="979"/>
      <c r="E122" s="221" t="s">
        <v>278</v>
      </c>
      <c r="F122" s="229" t="s">
        <v>279</v>
      </c>
      <c r="G122" s="223" t="s">
        <v>280</v>
      </c>
      <c r="H122" s="223" t="s">
        <v>280</v>
      </c>
      <c r="I122" s="249" t="s">
        <v>281</v>
      </c>
      <c r="J122" s="249" t="s">
        <v>282</v>
      </c>
      <c r="K122" s="249" t="s">
        <v>283</v>
      </c>
      <c r="L122" s="249" t="s">
        <v>284</v>
      </c>
      <c r="M122" s="249" t="s">
        <v>284</v>
      </c>
      <c r="N122" s="249" t="s">
        <v>284</v>
      </c>
    </row>
    <row r="123" spans="1:14" s="227" customFormat="1" ht="23.25" customHeight="1">
      <c r="A123" s="982"/>
      <c r="B123" s="250"/>
      <c r="C123" s="233"/>
      <c r="D123" s="979"/>
      <c r="E123" s="221" t="s">
        <v>285</v>
      </c>
      <c r="F123" s="229" t="s">
        <v>286</v>
      </c>
      <c r="G123" s="223" t="s">
        <v>276</v>
      </c>
      <c r="H123" s="223" t="s">
        <v>276</v>
      </c>
      <c r="I123" s="251" t="s">
        <v>274</v>
      </c>
      <c r="J123" s="251" t="s">
        <v>287</v>
      </c>
      <c r="K123" s="251" t="s">
        <v>288</v>
      </c>
      <c r="L123" s="251" t="s">
        <v>289</v>
      </c>
      <c r="M123" s="251" t="s">
        <v>289</v>
      </c>
      <c r="N123" s="251" t="s">
        <v>289</v>
      </c>
    </row>
    <row r="124" spans="1:14" ht="11.25" customHeight="1">
      <c r="A124" s="982"/>
      <c r="B124" s="250"/>
      <c r="C124" s="233"/>
      <c r="D124" s="979"/>
      <c r="E124" s="252" t="s">
        <v>290</v>
      </c>
      <c r="F124" s="253" t="s">
        <v>291</v>
      </c>
      <c r="G124" s="254" t="s">
        <v>26</v>
      </c>
      <c r="H124" s="254" t="s">
        <v>26</v>
      </c>
      <c r="I124" s="254" t="s">
        <v>26</v>
      </c>
      <c r="J124" s="254" t="s">
        <v>26</v>
      </c>
      <c r="K124" s="254" t="s">
        <v>26</v>
      </c>
      <c r="L124" s="254" t="s">
        <v>26</v>
      </c>
      <c r="M124" s="254" t="s">
        <v>26</v>
      </c>
      <c r="N124" s="254" t="s">
        <v>26</v>
      </c>
    </row>
    <row r="125" spans="1:14" s="259" customFormat="1" ht="22.5" customHeight="1">
      <c r="A125" s="982"/>
      <c r="B125" s="250"/>
      <c r="C125" s="233"/>
      <c r="D125" s="979"/>
      <c r="E125" s="221" t="s">
        <v>292</v>
      </c>
      <c r="F125" s="229" t="s">
        <v>293</v>
      </c>
      <c r="G125" s="249" t="s">
        <v>294</v>
      </c>
      <c r="H125" s="249" t="s">
        <v>294</v>
      </c>
      <c r="I125" s="249" t="s">
        <v>295</v>
      </c>
      <c r="J125" s="249" t="s">
        <v>296</v>
      </c>
      <c r="K125" s="249" t="s">
        <v>297</v>
      </c>
      <c r="L125" s="249" t="s">
        <v>298</v>
      </c>
      <c r="M125" s="249" t="s">
        <v>298</v>
      </c>
      <c r="N125" s="249" t="s">
        <v>298</v>
      </c>
    </row>
    <row r="126" spans="1:14" s="259" customFormat="1" ht="27" customHeight="1">
      <c r="A126" s="982"/>
      <c r="B126" s="250"/>
      <c r="C126" s="233"/>
      <c r="D126" s="979"/>
      <c r="E126" s="221" t="s">
        <v>299</v>
      </c>
      <c r="F126" s="221" t="s">
        <v>300</v>
      </c>
      <c r="G126" s="249" t="s">
        <v>301</v>
      </c>
      <c r="H126" s="249" t="s">
        <v>301</v>
      </c>
      <c r="I126" s="249" t="s">
        <v>302</v>
      </c>
      <c r="J126" s="249">
        <v>0.4</v>
      </c>
      <c r="K126" s="249">
        <v>0.45</v>
      </c>
      <c r="L126" s="249">
        <v>0.5</v>
      </c>
      <c r="M126" s="249">
        <v>0.55000000000000004</v>
      </c>
      <c r="N126" s="249">
        <v>0.55000000000000004</v>
      </c>
    </row>
    <row r="127" spans="1:14" s="259" customFormat="1" ht="30" customHeight="1">
      <c r="A127" s="982"/>
      <c r="B127" s="250"/>
      <c r="C127" s="233"/>
      <c r="D127" s="979"/>
      <c r="E127" s="221" t="s">
        <v>303</v>
      </c>
      <c r="F127" s="229" t="s">
        <v>304</v>
      </c>
      <c r="G127" s="260" t="s">
        <v>305</v>
      </c>
      <c r="H127" s="249" t="s">
        <v>306</v>
      </c>
      <c r="I127" s="249" t="s">
        <v>307</v>
      </c>
      <c r="J127" s="249" t="s">
        <v>301</v>
      </c>
      <c r="K127" s="249" t="s">
        <v>308</v>
      </c>
      <c r="L127" s="249" t="s">
        <v>309</v>
      </c>
      <c r="M127" s="249" t="s">
        <v>302</v>
      </c>
      <c r="N127" s="249" t="s">
        <v>310</v>
      </c>
    </row>
    <row r="128" spans="1:14" s="227" customFormat="1" ht="62.25" customHeight="1">
      <c r="A128" s="982"/>
      <c r="B128" s="250"/>
      <c r="C128" s="233"/>
      <c r="D128" s="980"/>
      <c r="E128" s="221" t="s">
        <v>311</v>
      </c>
      <c r="F128" s="229" t="s">
        <v>312</v>
      </c>
      <c r="G128" s="261" t="s">
        <v>305</v>
      </c>
      <c r="H128" s="261" t="s">
        <v>305</v>
      </c>
      <c r="I128" s="261" t="s">
        <v>313</v>
      </c>
      <c r="J128" s="261" t="s">
        <v>314</v>
      </c>
      <c r="K128" s="261" t="s">
        <v>315</v>
      </c>
      <c r="L128" s="261" t="s">
        <v>316</v>
      </c>
      <c r="M128" s="261" t="s">
        <v>317</v>
      </c>
      <c r="N128" s="261" t="s">
        <v>317</v>
      </c>
    </row>
    <row r="129" spans="1:14" s="227" customFormat="1" ht="62.25" customHeight="1">
      <c r="A129" s="825"/>
      <c r="B129" s="250"/>
      <c r="C129" s="233"/>
      <c r="D129" s="824"/>
      <c r="E129" s="264" t="s">
        <v>318</v>
      </c>
      <c r="F129" s="229" t="s">
        <v>319</v>
      </c>
      <c r="G129" s="261"/>
      <c r="H129" s="223" t="s">
        <v>320</v>
      </c>
      <c r="I129" s="223" t="s">
        <v>320</v>
      </c>
      <c r="J129" s="223" t="s">
        <v>320</v>
      </c>
      <c r="K129" s="223" t="s">
        <v>320</v>
      </c>
      <c r="L129" s="223" t="s">
        <v>320</v>
      </c>
      <c r="M129" s="223" t="s">
        <v>320</v>
      </c>
      <c r="N129" s="223" t="s">
        <v>321</v>
      </c>
    </row>
    <row r="130" spans="1:14" s="275" customFormat="1" ht="12.75" customHeight="1">
      <c r="A130" s="265"/>
      <c r="B130" s="265"/>
      <c r="C130" s="266"/>
      <c r="D130" s="267"/>
      <c r="E130" s="265"/>
      <c r="F130" s="268"/>
      <c r="G130" s="269"/>
      <c r="H130" s="270"/>
      <c r="I130" s="272"/>
      <c r="J130" s="272"/>
      <c r="K130" s="272"/>
      <c r="L130" s="272"/>
      <c r="M130" s="272"/>
      <c r="N130" s="272"/>
    </row>
    <row r="131" spans="1:14" s="284" customFormat="1" ht="27" customHeight="1">
      <c r="A131" s="276"/>
      <c r="B131" s="276"/>
      <c r="C131" s="277"/>
      <c r="D131" s="951" t="s">
        <v>322</v>
      </c>
      <c r="E131" s="278" t="s">
        <v>323</v>
      </c>
      <c r="F131" s="279" t="s">
        <v>260</v>
      </c>
      <c r="G131" s="280"/>
      <c r="H131" s="280"/>
      <c r="I131" s="280"/>
      <c r="J131" s="280"/>
      <c r="K131" s="280"/>
      <c r="L131" s="280"/>
      <c r="M131" s="280"/>
      <c r="N131" s="280"/>
    </row>
    <row r="132" spans="1:14" s="289" customFormat="1" ht="26.25" customHeight="1">
      <c r="A132" s="910" t="s">
        <v>27</v>
      </c>
      <c r="B132" s="910" t="s">
        <v>28</v>
      </c>
      <c r="C132" s="17" t="s">
        <v>29</v>
      </c>
      <c r="D132" s="952"/>
      <c r="E132" s="285"/>
      <c r="F132" s="1004" t="s">
        <v>324</v>
      </c>
      <c r="G132" s="1005">
        <v>0.19700000000000001</v>
      </c>
      <c r="H132" s="1006">
        <v>0.19</v>
      </c>
      <c r="I132" s="1007">
        <v>0.185</v>
      </c>
      <c r="J132" s="1006">
        <v>0.18</v>
      </c>
      <c r="K132" s="1005">
        <v>0.17499999999999999</v>
      </c>
      <c r="L132" s="1006">
        <v>0.17</v>
      </c>
      <c r="M132" s="1008" t="s">
        <v>325</v>
      </c>
      <c r="N132" s="1008" t="s">
        <v>325</v>
      </c>
    </row>
    <row r="133" spans="1:14" s="289" customFormat="1" ht="22.5">
      <c r="A133" s="911"/>
      <c r="B133" s="911"/>
      <c r="C133" s="17" t="s">
        <v>30</v>
      </c>
      <c r="D133" s="952"/>
      <c r="E133" s="285"/>
      <c r="F133" s="1004" t="s">
        <v>326</v>
      </c>
      <c r="G133" s="1005">
        <v>0.379</v>
      </c>
      <c r="H133" s="1006">
        <v>0.37</v>
      </c>
      <c r="I133" s="1006">
        <v>0.36</v>
      </c>
      <c r="J133" s="1006">
        <v>0.35</v>
      </c>
      <c r="K133" s="1006">
        <v>0.33</v>
      </c>
      <c r="L133" s="1006">
        <v>0.31</v>
      </c>
      <c r="M133" s="1006">
        <v>0.28999999999999998</v>
      </c>
      <c r="N133" s="1006">
        <v>0.28999999999999998</v>
      </c>
    </row>
    <row r="134" spans="1:14" s="289" customFormat="1" ht="22.5">
      <c r="A134" s="911"/>
      <c r="B134" s="911"/>
      <c r="C134" s="19" t="s">
        <v>31</v>
      </c>
      <c r="D134" s="952"/>
      <c r="E134" s="290" t="s">
        <v>267</v>
      </c>
      <c r="F134" s="290"/>
      <c r="G134" s="291"/>
      <c r="H134" s="291"/>
      <c r="I134" s="291"/>
      <c r="J134" s="291"/>
      <c r="K134" s="291"/>
      <c r="L134" s="291"/>
      <c r="M134" s="290"/>
      <c r="N134" s="290"/>
    </row>
    <row r="135" spans="1:14" s="284" customFormat="1" ht="22.5" customHeight="1">
      <c r="A135" s="911"/>
      <c r="B135" s="911"/>
      <c r="C135" s="19" t="s">
        <v>32</v>
      </c>
      <c r="D135" s="952"/>
      <c r="E135" s="294" t="s">
        <v>327</v>
      </c>
      <c r="F135" s="295" t="s">
        <v>328</v>
      </c>
      <c r="G135" s="20">
        <v>0</v>
      </c>
      <c r="H135" s="20">
        <v>25</v>
      </c>
      <c r="I135" s="20">
        <v>50</v>
      </c>
      <c r="J135" s="20">
        <v>65</v>
      </c>
      <c r="K135" s="20">
        <v>80</v>
      </c>
      <c r="L135" s="20">
        <v>95</v>
      </c>
      <c r="M135" s="20">
        <v>95</v>
      </c>
      <c r="N135" s="20">
        <v>95</v>
      </c>
    </row>
    <row r="136" spans="1:14" s="284" customFormat="1" ht="33.75">
      <c r="A136" s="911"/>
      <c r="B136" s="911"/>
      <c r="C136" s="17" t="s">
        <v>33</v>
      </c>
      <c r="D136" s="952"/>
      <c r="E136" s="298" t="s">
        <v>329</v>
      </c>
      <c r="F136" s="295" t="s">
        <v>330</v>
      </c>
      <c r="G136" s="20">
        <v>93.3</v>
      </c>
      <c r="H136" s="20" t="s">
        <v>331</v>
      </c>
      <c r="I136" s="20">
        <v>95</v>
      </c>
      <c r="J136" s="20">
        <v>96</v>
      </c>
      <c r="K136" s="20">
        <v>97</v>
      </c>
      <c r="L136" s="20">
        <v>98</v>
      </c>
      <c r="M136" s="20">
        <v>98</v>
      </c>
      <c r="N136" s="20">
        <v>98</v>
      </c>
    </row>
    <row r="137" spans="1:14" s="289" customFormat="1" ht="33.75">
      <c r="A137" s="911"/>
      <c r="B137" s="911"/>
      <c r="C137" s="19" t="s">
        <v>34</v>
      </c>
      <c r="D137" s="952"/>
      <c r="E137" s="298" t="s">
        <v>332</v>
      </c>
      <c r="F137" s="295" t="s">
        <v>333</v>
      </c>
      <c r="G137" s="20">
        <v>79.5</v>
      </c>
      <c r="H137" s="20">
        <v>38</v>
      </c>
      <c r="I137" s="20">
        <v>39</v>
      </c>
      <c r="J137" s="20">
        <v>44</v>
      </c>
      <c r="K137" s="20">
        <v>47</v>
      </c>
      <c r="L137" s="20">
        <v>50</v>
      </c>
      <c r="M137" s="20">
        <v>50</v>
      </c>
      <c r="N137" s="20">
        <v>50</v>
      </c>
    </row>
    <row r="138" spans="1:14" s="275" customFormat="1" ht="45">
      <c r="A138" s="911"/>
      <c r="B138" s="911"/>
      <c r="C138" s="299"/>
      <c r="D138" s="952"/>
      <c r="E138" s="298" t="s">
        <v>334</v>
      </c>
      <c r="F138" s="252" t="s">
        <v>335</v>
      </c>
      <c r="G138" s="20">
        <v>0</v>
      </c>
      <c r="H138" s="20">
        <v>38</v>
      </c>
      <c r="I138" s="20">
        <v>41</v>
      </c>
      <c r="J138" s="20">
        <v>44</v>
      </c>
      <c r="K138" s="20">
        <v>47</v>
      </c>
      <c r="L138" s="20">
        <v>50</v>
      </c>
      <c r="M138" s="20">
        <v>50</v>
      </c>
      <c r="N138" s="20">
        <v>50</v>
      </c>
    </row>
    <row r="139" spans="1:14" s="275" customFormat="1" ht="22.5">
      <c r="A139" s="911"/>
      <c r="B139" s="911"/>
      <c r="C139" s="299"/>
      <c r="D139" s="952"/>
      <c r="E139" s="300" t="s">
        <v>336</v>
      </c>
      <c r="F139" s="221" t="s">
        <v>337</v>
      </c>
      <c r="G139" s="20">
        <v>86.3</v>
      </c>
      <c r="H139" s="20">
        <v>86</v>
      </c>
      <c r="I139" s="20">
        <v>87</v>
      </c>
      <c r="J139" s="20">
        <v>88</v>
      </c>
      <c r="K139" s="20">
        <v>89</v>
      </c>
      <c r="L139" s="20">
        <v>90</v>
      </c>
      <c r="M139" s="20">
        <v>90</v>
      </c>
      <c r="N139" s="20">
        <v>90</v>
      </c>
    </row>
    <row r="140" spans="1:14" s="304" customFormat="1" ht="56.25">
      <c r="A140" s="911"/>
      <c r="B140" s="911"/>
      <c r="C140" s="302"/>
      <c r="D140" s="953"/>
      <c r="E140" s="298" t="s">
        <v>338</v>
      </c>
      <c r="F140" s="221" t="s">
        <v>339</v>
      </c>
      <c r="G140" s="20">
        <v>0</v>
      </c>
      <c r="H140" s="20">
        <v>10</v>
      </c>
      <c r="I140" s="20">
        <v>15</v>
      </c>
      <c r="J140" s="20">
        <v>20</v>
      </c>
      <c r="K140" s="20">
        <v>25</v>
      </c>
      <c r="L140" s="20">
        <v>30</v>
      </c>
      <c r="M140" s="20">
        <v>30</v>
      </c>
      <c r="N140" s="20">
        <v>30</v>
      </c>
    </row>
    <row r="141" spans="1:14" s="304" customFormat="1" ht="45">
      <c r="A141" s="911"/>
      <c r="B141" s="911"/>
      <c r="C141" s="302"/>
      <c r="D141" s="305"/>
      <c r="E141" s="298" t="s">
        <v>340</v>
      </c>
      <c r="F141" s="221" t="s">
        <v>341</v>
      </c>
      <c r="G141" s="20"/>
      <c r="H141" s="20"/>
      <c r="I141" s="20"/>
      <c r="J141" s="20">
        <v>100</v>
      </c>
      <c r="K141" s="20">
        <v>100</v>
      </c>
      <c r="L141" s="20">
        <v>100</v>
      </c>
      <c r="M141" s="20"/>
      <c r="N141" s="20"/>
    </row>
    <row r="142" spans="1:14" s="304" customFormat="1" ht="33.75">
      <c r="A142" s="911"/>
      <c r="B142" s="911"/>
      <c r="C142" s="307"/>
      <c r="D142" s="305"/>
      <c r="E142" s="298" t="s">
        <v>342</v>
      </c>
      <c r="F142" s="221" t="s">
        <v>343</v>
      </c>
      <c r="G142" s="20"/>
      <c r="H142" s="20"/>
      <c r="I142" s="20"/>
      <c r="J142" s="20">
        <v>100</v>
      </c>
      <c r="K142" s="20">
        <v>100</v>
      </c>
      <c r="L142" s="20">
        <v>100</v>
      </c>
      <c r="M142" s="20"/>
      <c r="N142" s="20"/>
    </row>
    <row r="143" spans="1:14" s="304" customFormat="1" ht="22.5">
      <c r="A143" s="977"/>
      <c r="B143" s="977"/>
      <c r="C143" s="308"/>
      <c r="D143" s="305"/>
      <c r="E143" s="298" t="s">
        <v>344</v>
      </c>
      <c r="F143" s="221" t="s">
        <v>345</v>
      </c>
      <c r="G143" s="20"/>
      <c r="H143" s="20"/>
      <c r="I143" s="20"/>
      <c r="J143" s="20">
        <v>100</v>
      </c>
      <c r="K143" s="20">
        <v>100</v>
      </c>
      <c r="L143" s="20">
        <v>100</v>
      </c>
      <c r="M143" s="20"/>
      <c r="N143" s="20"/>
    </row>
    <row r="144" spans="1:14" s="275" customFormat="1">
      <c r="A144" s="309"/>
      <c r="B144" s="309"/>
      <c r="D144" s="310"/>
      <c r="E144" s="311" t="s">
        <v>346</v>
      </c>
      <c r="F144" s="310"/>
      <c r="G144" s="269"/>
      <c r="H144" s="269"/>
      <c r="I144" s="269"/>
      <c r="J144" s="269"/>
      <c r="K144" s="269"/>
      <c r="L144" s="269"/>
      <c r="M144" s="310"/>
      <c r="N144" s="310"/>
    </row>
    <row r="145" spans="1:14" s="284" customFormat="1" ht="30.75" customHeight="1">
      <c r="A145" s="314"/>
      <c r="B145" s="314"/>
      <c r="C145" s="315" t="s">
        <v>346</v>
      </c>
      <c r="D145" s="951" t="s">
        <v>347</v>
      </c>
      <c r="E145" s="278" t="s">
        <v>348</v>
      </c>
      <c r="F145" s="279" t="s">
        <v>260</v>
      </c>
      <c r="G145" s="280"/>
      <c r="H145" s="280"/>
      <c r="I145" s="280"/>
      <c r="J145" s="280"/>
      <c r="K145" s="280"/>
      <c r="L145" s="280"/>
      <c r="M145" s="279"/>
      <c r="N145" s="279"/>
    </row>
    <row r="146" spans="1:14" s="284" customFormat="1" ht="24.75" customHeight="1">
      <c r="A146" s="948" t="s">
        <v>35</v>
      </c>
      <c r="B146" s="948" t="s">
        <v>36</v>
      </c>
      <c r="C146" s="316" t="s">
        <v>37</v>
      </c>
      <c r="D146" s="952"/>
      <c r="E146" s="279"/>
      <c r="F146" s="1002" t="s">
        <v>349</v>
      </c>
      <c r="G146" s="1003">
        <v>0.3</v>
      </c>
      <c r="H146" s="1003">
        <v>0.35</v>
      </c>
      <c r="I146" s="1003">
        <v>0.4</v>
      </c>
      <c r="J146" s="1003">
        <v>0.6</v>
      </c>
      <c r="K146" s="1003">
        <v>0.7</v>
      </c>
      <c r="L146" s="1003">
        <v>0.8</v>
      </c>
      <c r="M146" s="1003">
        <v>0.85</v>
      </c>
      <c r="N146" s="1003">
        <v>0.85</v>
      </c>
    </row>
    <row r="147" spans="1:14" s="289" customFormat="1" ht="22.5">
      <c r="A147" s="949"/>
      <c r="B147" s="949"/>
      <c r="C147" s="316" t="s">
        <v>38</v>
      </c>
      <c r="D147" s="952"/>
      <c r="E147" s="321" t="s">
        <v>267</v>
      </c>
      <c r="F147" s="321" t="s">
        <v>350</v>
      </c>
      <c r="G147" s="322"/>
      <c r="H147" s="322"/>
      <c r="I147" s="322"/>
      <c r="J147" s="322"/>
      <c r="K147" s="322"/>
      <c r="L147" s="322"/>
      <c r="M147" s="321"/>
      <c r="N147" s="321"/>
    </row>
    <row r="148" spans="1:14" s="284" customFormat="1" ht="36.75" customHeight="1">
      <c r="A148" s="949"/>
      <c r="B148" s="949"/>
      <c r="C148" s="24" t="s">
        <v>39</v>
      </c>
      <c r="D148" s="952"/>
      <c r="E148" s="243" t="s">
        <v>351</v>
      </c>
      <c r="F148" s="325" t="s">
        <v>352</v>
      </c>
      <c r="G148" s="326" t="s">
        <v>353</v>
      </c>
      <c r="H148" s="25" t="s">
        <v>354</v>
      </c>
      <c r="I148" s="25" t="s">
        <v>355</v>
      </c>
      <c r="J148" s="25" t="s">
        <v>40</v>
      </c>
      <c r="K148" s="25" t="s">
        <v>41</v>
      </c>
      <c r="L148" s="25" t="s">
        <v>42</v>
      </c>
      <c r="M148" s="25" t="s">
        <v>43</v>
      </c>
      <c r="N148" s="25" t="s">
        <v>43</v>
      </c>
    </row>
    <row r="149" spans="1:14" s="284" customFormat="1" ht="22.5">
      <c r="A149" s="949"/>
      <c r="B149" s="949"/>
      <c r="C149" s="329" t="s">
        <v>44</v>
      </c>
      <c r="D149" s="952"/>
      <c r="E149" s="243" t="s">
        <v>356</v>
      </c>
      <c r="F149" s="325" t="s">
        <v>357</v>
      </c>
      <c r="G149" s="330" t="s">
        <v>45</v>
      </c>
      <c r="H149" s="27" t="s">
        <v>45</v>
      </c>
      <c r="I149" s="27" t="s">
        <v>26</v>
      </c>
      <c r="J149" s="27" t="s">
        <v>46</v>
      </c>
      <c r="K149" s="27" t="s">
        <v>47</v>
      </c>
      <c r="L149" s="27" t="s">
        <v>26</v>
      </c>
      <c r="M149" s="27" t="s">
        <v>48</v>
      </c>
      <c r="N149" s="27" t="s">
        <v>48</v>
      </c>
    </row>
    <row r="150" spans="1:14" s="284" customFormat="1" ht="35.25" customHeight="1">
      <c r="A150" s="949"/>
      <c r="B150" s="949"/>
      <c r="C150" s="333" t="s">
        <v>358</v>
      </c>
      <c r="D150" s="952"/>
      <c r="E150" s="243" t="s">
        <v>359</v>
      </c>
      <c r="F150" s="325" t="s">
        <v>360</v>
      </c>
      <c r="G150" s="330" t="s">
        <v>361</v>
      </c>
      <c r="H150" s="334">
        <v>75</v>
      </c>
      <c r="I150" s="334">
        <v>79</v>
      </c>
      <c r="J150" s="27">
        <v>83</v>
      </c>
      <c r="K150" s="27">
        <v>87</v>
      </c>
      <c r="L150" s="27">
        <v>91</v>
      </c>
      <c r="M150" s="27">
        <v>95</v>
      </c>
      <c r="N150" s="27">
        <v>95</v>
      </c>
    </row>
    <row r="151" spans="1:14" s="284" customFormat="1" ht="24" customHeight="1">
      <c r="A151" s="949"/>
      <c r="B151" s="949"/>
      <c r="C151" s="336"/>
      <c r="D151" s="952"/>
      <c r="E151" s="243" t="s">
        <v>362</v>
      </c>
      <c r="F151" s="325" t="s">
        <v>363</v>
      </c>
      <c r="G151" s="337" t="s">
        <v>43</v>
      </c>
      <c r="H151" s="334" t="s">
        <v>364</v>
      </c>
      <c r="I151" s="334" t="s">
        <v>365</v>
      </c>
      <c r="J151" s="334" t="s">
        <v>366</v>
      </c>
      <c r="K151" s="334" t="s">
        <v>366</v>
      </c>
      <c r="L151" s="334" t="s">
        <v>367</v>
      </c>
      <c r="M151" s="334" t="s">
        <v>368</v>
      </c>
      <c r="N151" s="334" t="s">
        <v>368</v>
      </c>
    </row>
    <row r="152" spans="1:14" s="284" customFormat="1" ht="24" customHeight="1">
      <c r="A152" s="949"/>
      <c r="B152" s="949"/>
      <c r="C152" s="336"/>
      <c r="D152" s="952"/>
      <c r="E152" s="243" t="s">
        <v>369</v>
      </c>
      <c r="F152" s="325" t="s">
        <v>370</v>
      </c>
      <c r="G152" s="337" t="s">
        <v>371</v>
      </c>
      <c r="H152" s="337" t="s">
        <v>371</v>
      </c>
      <c r="I152" s="337" t="s">
        <v>372</v>
      </c>
      <c r="J152" s="337" t="s">
        <v>373</v>
      </c>
      <c r="K152" s="337" t="s">
        <v>374</v>
      </c>
      <c r="L152" s="337" t="s">
        <v>375</v>
      </c>
      <c r="M152" s="337" t="s">
        <v>376</v>
      </c>
      <c r="N152" s="337" t="s">
        <v>376</v>
      </c>
    </row>
    <row r="153" spans="1:14" s="284" customFormat="1" ht="24" customHeight="1">
      <c r="A153" s="949"/>
      <c r="B153" s="949"/>
      <c r="C153" s="336"/>
      <c r="D153" s="952"/>
      <c r="E153" s="243" t="s">
        <v>377</v>
      </c>
      <c r="F153" s="325" t="s">
        <v>378</v>
      </c>
      <c r="G153" s="330">
        <v>4</v>
      </c>
      <c r="H153" s="330">
        <v>4</v>
      </c>
      <c r="I153" s="330">
        <v>6</v>
      </c>
      <c r="J153" s="330">
        <v>10</v>
      </c>
      <c r="K153" s="330">
        <v>13</v>
      </c>
      <c r="L153" s="330">
        <v>15</v>
      </c>
      <c r="M153" s="330">
        <v>18</v>
      </c>
      <c r="N153" s="330">
        <v>18</v>
      </c>
    </row>
    <row r="154" spans="1:14" s="289" customFormat="1">
      <c r="A154" s="276"/>
      <c r="B154" s="826"/>
      <c r="D154" s="340"/>
      <c r="E154" s="290" t="s">
        <v>346</v>
      </c>
      <c r="F154" s="290"/>
      <c r="G154" s="291"/>
      <c r="H154" s="291"/>
      <c r="I154" s="291"/>
      <c r="J154" s="291"/>
      <c r="K154" s="291"/>
      <c r="L154" s="291"/>
      <c r="M154" s="290"/>
      <c r="N154" s="290"/>
    </row>
    <row r="155" spans="1:14" s="289" customFormat="1" ht="43.5" customHeight="1">
      <c r="A155" s="276"/>
      <c r="B155" s="276"/>
      <c r="C155" s="290"/>
      <c r="D155" s="341" t="s">
        <v>379</v>
      </c>
      <c r="E155" s="342" t="s">
        <v>380</v>
      </c>
      <c r="F155" s="279" t="s">
        <v>260</v>
      </c>
      <c r="G155" s="291"/>
      <c r="H155" s="291"/>
      <c r="I155" s="291"/>
      <c r="J155" s="291"/>
      <c r="K155" s="291"/>
      <c r="L155" s="291"/>
      <c r="M155" s="290"/>
      <c r="N155" s="290"/>
    </row>
    <row r="156" spans="1:14" s="284" customFormat="1" ht="22.5">
      <c r="A156" s="900" t="s">
        <v>49</v>
      </c>
      <c r="B156" s="343"/>
      <c r="C156" s="343"/>
      <c r="D156" s="344"/>
      <c r="E156" s="345"/>
      <c r="F156" s="459" t="s">
        <v>381</v>
      </c>
      <c r="G156" s="995">
        <v>0.88280000000000003</v>
      </c>
      <c r="H156" s="996">
        <v>0.91500000000000004</v>
      </c>
      <c r="I156" s="997">
        <v>0.92</v>
      </c>
      <c r="J156" s="996">
        <v>0.92500000000000004</v>
      </c>
      <c r="K156" s="997">
        <v>0.93</v>
      </c>
      <c r="L156" s="996">
        <v>0.93500000000000005</v>
      </c>
      <c r="M156" s="997">
        <v>0.94</v>
      </c>
      <c r="N156" s="997">
        <v>0.94</v>
      </c>
    </row>
    <row r="157" spans="1:14" s="284" customFormat="1">
      <c r="A157" s="901"/>
      <c r="B157" s="343"/>
      <c r="C157" s="343"/>
      <c r="D157" s="344"/>
      <c r="E157" s="345"/>
      <c r="F157" s="459" t="s">
        <v>382</v>
      </c>
      <c r="G157" s="995">
        <v>0.78</v>
      </c>
      <c r="H157" s="997">
        <v>0.8</v>
      </c>
      <c r="I157" s="997">
        <v>0.85</v>
      </c>
      <c r="J157" s="997">
        <v>0.9</v>
      </c>
      <c r="K157" s="997">
        <v>0.95</v>
      </c>
      <c r="L157" s="997">
        <v>0.95</v>
      </c>
      <c r="M157" s="997">
        <v>0.95</v>
      </c>
      <c r="N157" s="997">
        <v>0.95</v>
      </c>
    </row>
    <row r="158" spans="1:14" s="284" customFormat="1" ht="26.25" customHeight="1">
      <c r="A158" s="901"/>
      <c r="B158" s="972" t="s">
        <v>50</v>
      </c>
      <c r="D158" s="344"/>
      <c r="E158" s="279"/>
      <c r="F158" s="49" t="s">
        <v>383</v>
      </c>
      <c r="G158" s="998">
        <v>0.5252</v>
      </c>
      <c r="H158" s="999">
        <v>0.75</v>
      </c>
      <c r="I158" s="999">
        <v>0.75</v>
      </c>
      <c r="J158" s="999">
        <v>0.75</v>
      </c>
      <c r="K158" s="999">
        <v>0.75</v>
      </c>
      <c r="L158" s="999">
        <v>0.75</v>
      </c>
      <c r="M158" s="999">
        <v>0.75</v>
      </c>
      <c r="N158" s="999">
        <v>0.75</v>
      </c>
    </row>
    <row r="159" spans="1:14" s="284" customFormat="1" ht="22.5">
      <c r="A159" s="901"/>
      <c r="B159" s="972"/>
      <c r="D159" s="344"/>
      <c r="E159" s="279"/>
      <c r="F159" s="49" t="s">
        <v>384</v>
      </c>
      <c r="G159" s="999">
        <v>0.85</v>
      </c>
      <c r="H159" s="999">
        <v>0.85</v>
      </c>
      <c r="I159" s="999">
        <v>0.85</v>
      </c>
      <c r="J159" s="999">
        <v>0.85</v>
      </c>
      <c r="K159" s="999">
        <v>0.85</v>
      </c>
      <c r="L159" s="999">
        <v>0.85</v>
      </c>
      <c r="M159" s="999">
        <v>0.85</v>
      </c>
      <c r="N159" s="999">
        <v>0.85</v>
      </c>
    </row>
    <row r="160" spans="1:14" s="289" customFormat="1" ht="22.5">
      <c r="A160" s="901"/>
      <c r="B160" s="972"/>
      <c r="D160" s="344"/>
      <c r="E160" s="290"/>
      <c r="F160" s="49" t="s">
        <v>385</v>
      </c>
      <c r="G160" s="999">
        <v>0.35</v>
      </c>
      <c r="H160" s="999">
        <v>0.5</v>
      </c>
      <c r="I160" s="999">
        <v>0.52</v>
      </c>
      <c r="J160" s="999">
        <v>0.54</v>
      </c>
      <c r="K160" s="999">
        <v>0.56000000000000005</v>
      </c>
      <c r="L160" s="999">
        <v>0.57999999999999996</v>
      </c>
      <c r="M160" s="999">
        <v>0.6</v>
      </c>
      <c r="N160" s="999">
        <v>0.6</v>
      </c>
    </row>
    <row r="161" spans="1:14" s="289" customFormat="1" ht="56.25">
      <c r="A161" s="901"/>
      <c r="B161" s="30" t="s">
        <v>51</v>
      </c>
      <c r="C161" s="30"/>
      <c r="D161" s="344"/>
      <c r="E161" s="290"/>
      <c r="F161" s="49" t="s">
        <v>386</v>
      </c>
      <c r="G161" s="431">
        <v>7.4</v>
      </c>
      <c r="H161" s="431">
        <v>24</v>
      </c>
      <c r="I161" s="431">
        <v>23.8</v>
      </c>
      <c r="J161" s="431">
        <v>23.7</v>
      </c>
      <c r="K161" s="431">
        <v>23.6</v>
      </c>
      <c r="L161" s="431">
        <v>23.5</v>
      </c>
      <c r="M161" s="1000">
        <v>23.4</v>
      </c>
      <c r="N161" s="1000">
        <v>23.4</v>
      </c>
    </row>
    <row r="162" spans="1:14" s="289" customFormat="1" ht="69.75" customHeight="1">
      <c r="A162" s="901"/>
      <c r="B162" s="31" t="s">
        <v>52</v>
      </c>
      <c r="C162" s="30"/>
      <c r="D162" s="344"/>
      <c r="E162" s="290"/>
      <c r="F162" s="49" t="s">
        <v>387</v>
      </c>
      <c r="G162" s="1001" t="s">
        <v>388</v>
      </c>
      <c r="H162" s="1001" t="s">
        <v>389</v>
      </c>
      <c r="I162" s="1001" t="s">
        <v>389</v>
      </c>
      <c r="J162" s="1001" t="s">
        <v>389</v>
      </c>
      <c r="K162" s="1001" t="s">
        <v>389</v>
      </c>
      <c r="L162" s="1001" t="s">
        <v>389</v>
      </c>
      <c r="M162" s="1001" t="s">
        <v>389</v>
      </c>
      <c r="N162" s="1001" t="s">
        <v>389</v>
      </c>
    </row>
    <row r="163" spans="1:14" s="289" customFormat="1" ht="33.75">
      <c r="A163" s="901"/>
      <c r="B163" s="356"/>
      <c r="C163" s="24"/>
      <c r="D163" s="344"/>
      <c r="E163" s="290"/>
      <c r="F163" s="49" t="s">
        <v>390</v>
      </c>
      <c r="G163" s="431">
        <v>0.3</v>
      </c>
      <c r="H163" s="1001" t="s">
        <v>391</v>
      </c>
      <c r="I163" s="1001" t="s">
        <v>391</v>
      </c>
      <c r="J163" s="1001" t="s">
        <v>391</v>
      </c>
      <c r="K163" s="1001" t="s">
        <v>391</v>
      </c>
      <c r="L163" s="1001" t="s">
        <v>391</v>
      </c>
      <c r="M163" s="1001" t="s">
        <v>391</v>
      </c>
      <c r="N163" s="1001" t="s">
        <v>391</v>
      </c>
    </row>
    <row r="164" spans="1:14" s="284" customFormat="1" ht="12">
      <c r="A164" s="901"/>
      <c r="B164" s="357"/>
      <c r="C164" s="24"/>
      <c r="D164" s="344"/>
      <c r="E164" s="279" t="s">
        <v>267</v>
      </c>
      <c r="F164" s="279"/>
      <c r="G164" s="280"/>
      <c r="H164" s="280"/>
      <c r="I164" s="280"/>
      <c r="J164" s="280"/>
      <c r="K164" s="280"/>
      <c r="L164" s="280"/>
      <c r="M164" s="279"/>
      <c r="N164" s="279"/>
    </row>
    <row r="165" spans="1:14" s="284" customFormat="1" ht="36">
      <c r="A165" s="901"/>
      <c r="C165" s="24" t="s">
        <v>53</v>
      </c>
      <c r="D165" s="344"/>
      <c r="E165" s="32" t="s">
        <v>392</v>
      </c>
      <c r="F165" s="30" t="s">
        <v>393</v>
      </c>
      <c r="G165" s="358" t="s">
        <v>394</v>
      </c>
      <c r="H165" s="358" t="s">
        <v>394</v>
      </c>
      <c r="I165" s="358" t="s">
        <v>394</v>
      </c>
      <c r="J165" s="358" t="s">
        <v>394</v>
      </c>
      <c r="K165" s="358" t="s">
        <v>394</v>
      </c>
      <c r="L165" s="358" t="s">
        <v>394</v>
      </c>
      <c r="M165" s="358" t="s">
        <v>394</v>
      </c>
      <c r="N165" s="358" t="s">
        <v>394</v>
      </c>
    </row>
    <row r="166" spans="1:14" s="289" customFormat="1" ht="23.25" customHeight="1">
      <c r="A166" s="33"/>
      <c r="C166" s="361" t="s">
        <v>54</v>
      </c>
      <c r="D166" s="344"/>
      <c r="E166" s="32" t="s">
        <v>395</v>
      </c>
      <c r="F166" s="30" t="s">
        <v>396</v>
      </c>
      <c r="G166" s="358" t="s">
        <v>394</v>
      </c>
      <c r="H166" s="358" t="s">
        <v>394</v>
      </c>
      <c r="I166" s="358" t="s">
        <v>394</v>
      </c>
      <c r="J166" s="358" t="s">
        <v>394</v>
      </c>
      <c r="K166" s="358" t="s">
        <v>394</v>
      </c>
      <c r="L166" s="358" t="s">
        <v>394</v>
      </c>
      <c r="M166" s="358" t="s">
        <v>394</v>
      </c>
      <c r="N166" s="358" t="s">
        <v>394</v>
      </c>
    </row>
    <row r="167" spans="1:14" s="289" customFormat="1" ht="22.5">
      <c r="A167" s="33"/>
      <c r="B167" s="364"/>
      <c r="C167" s="35" t="s">
        <v>55</v>
      </c>
      <c r="D167" s="344"/>
      <c r="E167" s="32" t="s">
        <v>397</v>
      </c>
      <c r="F167" s="30" t="s">
        <v>398</v>
      </c>
      <c r="G167" s="358" t="s">
        <v>394</v>
      </c>
      <c r="H167" s="358" t="s">
        <v>394</v>
      </c>
      <c r="I167" s="358" t="s">
        <v>394</v>
      </c>
      <c r="J167" s="358" t="s">
        <v>394</v>
      </c>
      <c r="K167" s="358" t="s">
        <v>394</v>
      </c>
      <c r="L167" s="358" t="s">
        <v>394</v>
      </c>
      <c r="M167" s="358" t="s">
        <v>394</v>
      </c>
      <c r="N167" s="358" t="s">
        <v>394</v>
      </c>
    </row>
    <row r="168" spans="1:14" s="289" customFormat="1" ht="25.5" customHeight="1">
      <c r="A168" s="33"/>
      <c r="B168" s="364"/>
      <c r="C168" s="35" t="s">
        <v>56</v>
      </c>
      <c r="D168" s="344"/>
      <c r="E168" s="32" t="s">
        <v>399</v>
      </c>
      <c r="F168" s="30" t="s">
        <v>400</v>
      </c>
      <c r="G168" s="358" t="s">
        <v>394</v>
      </c>
      <c r="H168" s="358" t="s">
        <v>394</v>
      </c>
      <c r="I168" s="358" t="s">
        <v>394</v>
      </c>
      <c r="J168" s="358" t="s">
        <v>394</v>
      </c>
      <c r="K168" s="358" t="s">
        <v>394</v>
      </c>
      <c r="L168" s="358" t="s">
        <v>394</v>
      </c>
      <c r="M168" s="358" t="s">
        <v>394</v>
      </c>
      <c r="N168" s="358" t="s">
        <v>394</v>
      </c>
    </row>
    <row r="169" spans="1:14" s="289" customFormat="1" ht="28.5" customHeight="1">
      <c r="A169" s="33"/>
      <c r="B169" s="364"/>
      <c r="C169" s="30" t="s">
        <v>57</v>
      </c>
      <c r="D169" s="344"/>
      <c r="E169" s="32" t="s">
        <v>401</v>
      </c>
      <c r="F169" s="30" t="s">
        <v>402</v>
      </c>
      <c r="G169" s="358" t="s">
        <v>394</v>
      </c>
      <c r="H169" s="358" t="s">
        <v>394</v>
      </c>
      <c r="I169" s="358" t="s">
        <v>394</v>
      </c>
      <c r="J169" s="358" t="s">
        <v>394</v>
      </c>
      <c r="K169" s="358" t="s">
        <v>394</v>
      </c>
      <c r="L169" s="358" t="s">
        <v>394</v>
      </c>
      <c r="M169" s="358" t="s">
        <v>394</v>
      </c>
      <c r="N169" s="358" t="s">
        <v>394</v>
      </c>
    </row>
    <row r="170" spans="1:14" s="284" customFormat="1" ht="24.75" customHeight="1">
      <c r="A170" s="33"/>
      <c r="B170" s="364"/>
      <c r="C170" s="30" t="s">
        <v>58</v>
      </c>
      <c r="D170" s="344"/>
      <c r="E170" s="365"/>
      <c r="F170" s="30" t="s">
        <v>403</v>
      </c>
      <c r="G170" s="366"/>
      <c r="H170" s="36"/>
      <c r="I170" s="36"/>
      <c r="J170" s="36"/>
      <c r="K170" s="36"/>
      <c r="L170" s="36"/>
      <c r="M170" s="36"/>
      <c r="N170" s="36"/>
    </row>
    <row r="171" spans="1:14" s="289" customFormat="1" ht="26.25" customHeight="1">
      <c r="A171" s="33"/>
      <c r="B171" s="364"/>
      <c r="C171" s="35" t="s">
        <v>59</v>
      </c>
      <c r="D171" s="344"/>
      <c r="E171" s="37" t="s">
        <v>404</v>
      </c>
      <c r="F171" s="30" t="s">
        <v>405</v>
      </c>
      <c r="G171" s="358" t="s">
        <v>394</v>
      </c>
      <c r="H171" s="358" t="s">
        <v>394</v>
      </c>
      <c r="I171" s="358" t="s">
        <v>394</v>
      </c>
      <c r="J171" s="358" t="s">
        <v>394</v>
      </c>
      <c r="K171" s="358" t="s">
        <v>394</v>
      </c>
      <c r="L171" s="358" t="s">
        <v>394</v>
      </c>
      <c r="M171" s="358" t="s">
        <v>394</v>
      </c>
      <c r="N171" s="358" t="s">
        <v>394</v>
      </c>
    </row>
    <row r="172" spans="1:14" s="284" customFormat="1" ht="24.75" customHeight="1">
      <c r="A172" s="33"/>
      <c r="B172" s="364"/>
      <c r="C172" s="35" t="s">
        <v>60</v>
      </c>
      <c r="D172" s="344"/>
      <c r="E172" s="38"/>
      <c r="F172" s="39" t="s">
        <v>406</v>
      </c>
      <c r="G172" s="368" t="s">
        <v>394</v>
      </c>
      <c r="H172" s="368" t="s">
        <v>394</v>
      </c>
      <c r="I172" s="368" t="s">
        <v>394</v>
      </c>
      <c r="J172" s="368" t="s">
        <v>394</v>
      </c>
      <c r="K172" s="368" t="s">
        <v>394</v>
      </c>
      <c r="L172" s="368" t="s">
        <v>394</v>
      </c>
      <c r="M172" s="368" t="s">
        <v>394</v>
      </c>
      <c r="N172" s="368" t="s">
        <v>394</v>
      </c>
    </row>
    <row r="173" spans="1:14" s="289" customFormat="1" ht="22.5">
      <c r="A173" s="33"/>
      <c r="B173" s="364"/>
      <c r="C173" s="35" t="s">
        <v>61</v>
      </c>
      <c r="D173" s="344"/>
      <c r="E173" s="32"/>
      <c r="F173" s="39" t="s">
        <v>407</v>
      </c>
      <c r="G173" s="40" t="s">
        <v>276</v>
      </c>
      <c r="H173" s="40">
        <v>25</v>
      </c>
      <c r="I173" s="40">
        <v>25</v>
      </c>
      <c r="J173" s="40">
        <v>25</v>
      </c>
      <c r="K173" s="40">
        <v>25</v>
      </c>
      <c r="L173" s="40">
        <v>25</v>
      </c>
      <c r="M173" s="36">
        <v>24</v>
      </c>
      <c r="N173" s="36">
        <v>24</v>
      </c>
    </row>
    <row r="174" spans="1:14" s="289" customFormat="1" ht="22.5">
      <c r="A174" s="33"/>
      <c r="B174" s="364"/>
      <c r="C174" s="35" t="s">
        <v>62</v>
      </c>
      <c r="D174" s="344"/>
      <c r="E174" s="32" t="s">
        <v>408</v>
      </c>
      <c r="F174" s="30" t="s">
        <v>409</v>
      </c>
      <c r="G174" s="358" t="s">
        <v>394</v>
      </c>
      <c r="H174" s="358" t="s">
        <v>394</v>
      </c>
      <c r="I174" s="358" t="s">
        <v>394</v>
      </c>
      <c r="J174" s="358" t="s">
        <v>394</v>
      </c>
      <c r="K174" s="358" t="s">
        <v>394</v>
      </c>
      <c r="L174" s="358" t="s">
        <v>394</v>
      </c>
      <c r="M174" s="358" t="s">
        <v>394</v>
      </c>
      <c r="N174" s="358" t="s">
        <v>394</v>
      </c>
    </row>
    <row r="175" spans="1:14" s="289" customFormat="1" ht="33.75">
      <c r="A175" s="33"/>
      <c r="B175" s="356"/>
      <c r="C175" s="333" t="s">
        <v>63</v>
      </c>
      <c r="D175" s="344"/>
      <c r="E175" s="372" t="s">
        <v>410</v>
      </c>
      <c r="F175" s="373" t="s">
        <v>411</v>
      </c>
      <c r="G175" s="374"/>
      <c r="H175" s="374"/>
      <c r="I175" s="376" t="s">
        <v>394</v>
      </c>
      <c r="J175" s="374" t="s">
        <v>412</v>
      </c>
      <c r="K175" s="374" t="s">
        <v>394</v>
      </c>
      <c r="L175" s="374" t="s">
        <v>394</v>
      </c>
      <c r="M175" s="374" t="s">
        <v>394</v>
      </c>
      <c r="N175" s="374" t="s">
        <v>394</v>
      </c>
    </row>
    <row r="176" spans="1:14" s="289" customFormat="1" ht="12">
      <c r="A176" s="33"/>
      <c r="B176" s="356"/>
      <c r="C176" s="336"/>
      <c r="D176" s="344"/>
      <c r="E176" s="372"/>
      <c r="F176" s="373" t="s">
        <v>413</v>
      </c>
      <c r="G176" s="374"/>
      <c r="H176" s="374"/>
      <c r="I176" s="376" t="s">
        <v>41</v>
      </c>
      <c r="J176" s="376" t="s">
        <v>414</v>
      </c>
      <c r="K176" s="376" t="s">
        <v>414</v>
      </c>
      <c r="L176" s="374" t="s">
        <v>415</v>
      </c>
      <c r="M176" s="374" t="s">
        <v>416</v>
      </c>
      <c r="N176" s="374" t="s">
        <v>416</v>
      </c>
    </row>
    <row r="177" spans="1:14" s="289" customFormat="1" ht="22.5">
      <c r="A177" s="33"/>
      <c r="B177" s="356"/>
      <c r="C177" s="336"/>
      <c r="D177" s="344"/>
      <c r="E177" s="372"/>
      <c r="F177" s="373" t="s">
        <v>417</v>
      </c>
      <c r="G177" s="374"/>
      <c r="H177" s="374"/>
      <c r="I177" s="376" t="s">
        <v>418</v>
      </c>
      <c r="J177" s="376" t="s">
        <v>419</v>
      </c>
      <c r="K177" s="374" t="s">
        <v>420</v>
      </c>
      <c r="L177" s="374" t="s">
        <v>421</v>
      </c>
      <c r="M177" s="374" t="s">
        <v>412</v>
      </c>
      <c r="N177" s="374" t="s">
        <v>412</v>
      </c>
    </row>
    <row r="178" spans="1:14" s="289" customFormat="1" ht="22.5">
      <c r="A178" s="33"/>
      <c r="B178" s="356"/>
      <c r="C178" s="336"/>
      <c r="D178" s="344"/>
      <c r="E178" s="372"/>
      <c r="F178" s="373" t="s">
        <v>422</v>
      </c>
      <c r="G178" s="374"/>
      <c r="H178" s="374"/>
      <c r="I178" s="376" t="s">
        <v>423</v>
      </c>
      <c r="J178" s="376" t="s">
        <v>355</v>
      </c>
      <c r="K178" s="374" t="s">
        <v>41</v>
      </c>
      <c r="L178" s="374" t="s">
        <v>43</v>
      </c>
      <c r="M178" s="374" t="s">
        <v>366</v>
      </c>
      <c r="N178" s="374" t="s">
        <v>366</v>
      </c>
    </row>
    <row r="179" spans="1:14" s="289" customFormat="1" ht="22.5">
      <c r="A179" s="33"/>
      <c r="B179" s="356"/>
      <c r="C179" s="35" t="s">
        <v>64</v>
      </c>
      <c r="D179" s="344"/>
      <c r="E179" s="372" t="s">
        <v>424</v>
      </c>
      <c r="F179" s="380" t="s">
        <v>425</v>
      </c>
      <c r="G179" s="381"/>
      <c r="H179" s="381"/>
      <c r="I179" s="381" t="s">
        <v>394</v>
      </c>
      <c r="J179" s="381" t="s">
        <v>394</v>
      </c>
      <c r="K179" s="381" t="s">
        <v>394</v>
      </c>
      <c r="L179" s="381" t="s">
        <v>394</v>
      </c>
      <c r="M179" s="381" t="s">
        <v>394</v>
      </c>
      <c r="N179" s="381" t="s">
        <v>394</v>
      </c>
    </row>
    <row r="180" spans="1:14" s="289" customFormat="1" ht="22.5">
      <c r="A180" s="33"/>
      <c r="B180" s="356"/>
      <c r="C180" s="336"/>
      <c r="D180" s="344"/>
      <c r="E180" s="372" t="s">
        <v>426</v>
      </c>
      <c r="F180" s="380" t="s">
        <v>427</v>
      </c>
      <c r="G180" s="381"/>
      <c r="H180" s="381"/>
      <c r="I180" s="381"/>
      <c r="J180" s="381" t="s">
        <v>394</v>
      </c>
      <c r="K180" s="381" t="s">
        <v>394</v>
      </c>
      <c r="L180" s="381" t="s">
        <v>394</v>
      </c>
      <c r="M180" s="381" t="s">
        <v>394</v>
      </c>
      <c r="N180" s="381" t="s">
        <v>394</v>
      </c>
    </row>
    <row r="181" spans="1:14" s="289" customFormat="1" ht="22.5">
      <c r="A181" s="33"/>
      <c r="B181" s="356"/>
      <c r="C181" s="336"/>
      <c r="D181" s="344"/>
      <c r="E181" s="372" t="s">
        <v>428</v>
      </c>
      <c r="F181" s="380" t="s">
        <v>429</v>
      </c>
      <c r="G181" s="381"/>
      <c r="H181" s="381"/>
      <c r="I181" s="381"/>
      <c r="J181" s="381" t="s">
        <v>394</v>
      </c>
      <c r="K181" s="381" t="s">
        <v>394</v>
      </c>
      <c r="L181" s="381" t="s">
        <v>394</v>
      </c>
      <c r="M181" s="381" t="s">
        <v>394</v>
      </c>
      <c r="N181" s="381" t="s">
        <v>394</v>
      </c>
    </row>
    <row r="182" spans="1:14" s="289" customFormat="1" ht="33.75">
      <c r="A182" s="33"/>
      <c r="B182" s="356"/>
      <c r="C182" s="336"/>
      <c r="D182" s="344"/>
      <c r="E182" s="372" t="s">
        <v>430</v>
      </c>
      <c r="F182" s="380" t="s">
        <v>431</v>
      </c>
      <c r="G182" s="381"/>
      <c r="H182" s="381"/>
      <c r="I182" s="381"/>
      <c r="J182" s="381" t="s">
        <v>394</v>
      </c>
      <c r="K182" s="381" t="s">
        <v>394</v>
      </c>
      <c r="L182" s="381" t="s">
        <v>394</v>
      </c>
      <c r="M182" s="381" t="s">
        <v>394</v>
      </c>
      <c r="N182" s="381" t="s">
        <v>394</v>
      </c>
    </row>
    <row r="183" spans="1:14" s="289" customFormat="1" ht="22.5">
      <c r="A183" s="38"/>
      <c r="B183" s="386"/>
      <c r="C183" s="387"/>
      <c r="D183" s="340"/>
      <c r="E183" s="372" t="s">
        <v>432</v>
      </c>
      <c r="F183" s="380" t="s">
        <v>433</v>
      </c>
      <c r="G183" s="381"/>
      <c r="H183" s="381"/>
      <c r="I183" s="381"/>
      <c r="J183" s="381" t="s">
        <v>394</v>
      </c>
      <c r="K183" s="381" t="s">
        <v>394</v>
      </c>
      <c r="L183" s="381" t="s">
        <v>394</v>
      </c>
      <c r="M183" s="381" t="s">
        <v>394</v>
      </c>
      <c r="N183" s="381" t="s">
        <v>394</v>
      </c>
    </row>
    <row r="184" spans="1:14" s="275" customFormat="1" ht="12">
      <c r="A184" s="388"/>
      <c r="B184" s="389"/>
      <c r="C184" s="390"/>
      <c r="D184" s="302"/>
      <c r="E184" s="391"/>
      <c r="F184" s="392"/>
      <c r="G184" s="393"/>
      <c r="H184" s="393"/>
      <c r="I184" s="393"/>
      <c r="J184" s="393"/>
      <c r="K184" s="393"/>
      <c r="L184" s="393"/>
      <c r="M184" s="393"/>
      <c r="N184" s="393"/>
    </row>
    <row r="185" spans="1:14" s="284" customFormat="1" ht="24" customHeight="1">
      <c r="A185" s="38"/>
      <c r="B185" s="397"/>
      <c r="C185" s="290"/>
      <c r="D185" s="341" t="s">
        <v>434</v>
      </c>
      <c r="E185" s="342" t="s">
        <v>435</v>
      </c>
      <c r="F185" s="279" t="s">
        <v>260</v>
      </c>
      <c r="G185" s="280"/>
      <c r="H185" s="280"/>
      <c r="I185" s="280"/>
      <c r="J185" s="280"/>
      <c r="K185" s="280"/>
      <c r="L185" s="280"/>
      <c r="M185" s="279"/>
      <c r="N185" s="279"/>
    </row>
    <row r="186" spans="1:14" s="289" customFormat="1" ht="33.75" customHeight="1">
      <c r="A186" s="901"/>
      <c r="B186" s="344"/>
      <c r="C186" s="344"/>
      <c r="D186" s="344"/>
      <c r="E186" s="290"/>
      <c r="F186" s="1004" t="s">
        <v>436</v>
      </c>
      <c r="G186" s="1018">
        <v>0</v>
      </c>
      <c r="H186" s="1005">
        <v>0.30759999999999998</v>
      </c>
      <c r="I186" s="1005">
        <v>0.69230000000000003</v>
      </c>
      <c r="J186" s="1006">
        <v>1</v>
      </c>
      <c r="K186" s="1006">
        <v>1</v>
      </c>
      <c r="L186" s="1006">
        <v>1</v>
      </c>
      <c r="M186" s="1006">
        <v>1</v>
      </c>
      <c r="N186" s="1006">
        <v>1</v>
      </c>
    </row>
    <row r="187" spans="1:14" s="289" customFormat="1" ht="33.75" customHeight="1">
      <c r="A187" s="901"/>
      <c r="B187" s="344"/>
      <c r="C187" s="344"/>
      <c r="D187" s="344"/>
      <c r="E187" s="290"/>
      <c r="F187" s="1019" t="s">
        <v>437</v>
      </c>
      <c r="G187" s="1020">
        <v>0</v>
      </c>
      <c r="H187" s="1020" t="s">
        <v>438</v>
      </c>
      <c r="I187" s="1020" t="s">
        <v>438</v>
      </c>
      <c r="J187" s="1020" t="s">
        <v>438</v>
      </c>
      <c r="K187" s="1020" t="s">
        <v>438</v>
      </c>
      <c r="L187" s="1020" t="s">
        <v>438</v>
      </c>
      <c r="M187" s="1020" t="s">
        <v>438</v>
      </c>
      <c r="N187" s="1020" t="s">
        <v>438</v>
      </c>
    </row>
    <row r="188" spans="1:14" s="289" customFormat="1" ht="33.75" customHeight="1">
      <c r="A188" s="901"/>
      <c r="B188" s="344"/>
      <c r="C188" s="344"/>
      <c r="D188" s="344"/>
      <c r="E188" s="290"/>
      <c r="F188" s="1004" t="s">
        <v>439</v>
      </c>
      <c r="G188" s="1021" t="s">
        <v>440</v>
      </c>
      <c r="H188" s="1022" t="s">
        <v>441</v>
      </c>
      <c r="I188" s="1022" t="s">
        <v>442</v>
      </c>
      <c r="J188" s="1022" t="s">
        <v>443</v>
      </c>
      <c r="K188" s="1022" t="s">
        <v>444</v>
      </c>
      <c r="L188" s="1022" t="s">
        <v>445</v>
      </c>
      <c r="M188" s="1022" t="s">
        <v>446</v>
      </c>
      <c r="N188" s="1022" t="s">
        <v>446</v>
      </c>
    </row>
    <row r="189" spans="1:14" s="289" customFormat="1" ht="36">
      <c r="A189" s="901"/>
      <c r="B189" s="344"/>
      <c r="C189" s="344"/>
      <c r="D189" s="344"/>
      <c r="E189" s="290"/>
      <c r="F189" s="1004" t="s">
        <v>447</v>
      </c>
      <c r="G189" s="1018">
        <v>2</v>
      </c>
      <c r="H189" s="1018">
        <v>2</v>
      </c>
      <c r="I189" s="1018">
        <v>10</v>
      </c>
      <c r="J189" s="1018">
        <v>10</v>
      </c>
      <c r="K189" s="1018">
        <v>10</v>
      </c>
      <c r="L189" s="1018">
        <v>10</v>
      </c>
      <c r="M189" s="1018">
        <v>10</v>
      </c>
      <c r="N189" s="1018">
        <v>10</v>
      </c>
    </row>
    <row r="190" spans="1:14" s="289" customFormat="1" ht="33.75" customHeight="1">
      <c r="A190" s="901"/>
      <c r="B190" s="344"/>
      <c r="C190" s="344"/>
      <c r="D190" s="344"/>
      <c r="E190" s="290"/>
      <c r="F190" s="1004" t="s">
        <v>448</v>
      </c>
      <c r="G190" s="1011">
        <v>5</v>
      </c>
      <c r="H190" s="1011">
        <v>6</v>
      </c>
      <c r="I190" s="1011">
        <v>7</v>
      </c>
      <c r="J190" s="1011">
        <v>8</v>
      </c>
      <c r="K190" s="1011">
        <v>9</v>
      </c>
      <c r="L190" s="1011">
        <v>10</v>
      </c>
      <c r="M190" s="1011">
        <v>10</v>
      </c>
      <c r="N190" s="1011">
        <v>10</v>
      </c>
    </row>
    <row r="191" spans="1:14" s="289" customFormat="1">
      <c r="A191" s="901"/>
      <c r="B191" s="357"/>
      <c r="C191" s="357"/>
      <c r="D191" s="344"/>
      <c r="E191" s="290" t="s">
        <v>267</v>
      </c>
      <c r="F191" s="290"/>
      <c r="G191" s="291"/>
      <c r="H191" s="291"/>
      <c r="I191" s="291"/>
      <c r="J191" s="291"/>
      <c r="K191" s="291"/>
      <c r="L191" s="291"/>
      <c r="M191" s="290"/>
      <c r="N191" s="290"/>
    </row>
    <row r="192" spans="1:14" s="284" customFormat="1" ht="11.25" customHeight="1">
      <c r="A192" s="901"/>
      <c r="B192" s="397"/>
      <c r="C192" s="397"/>
      <c r="D192" s="344"/>
      <c r="E192" s="37" t="s">
        <v>449</v>
      </c>
      <c r="F192" s="406" t="s">
        <v>450</v>
      </c>
      <c r="G192" s="819" t="s">
        <v>451</v>
      </c>
      <c r="H192" s="819" t="s">
        <v>451</v>
      </c>
      <c r="I192" s="408" t="s">
        <v>452</v>
      </c>
      <c r="J192" s="408" t="s">
        <v>452</v>
      </c>
      <c r="K192" s="408" t="s">
        <v>452</v>
      </c>
      <c r="L192" s="408" t="s">
        <v>452</v>
      </c>
      <c r="M192" s="408" t="s">
        <v>453</v>
      </c>
      <c r="N192" s="408" t="s">
        <v>454</v>
      </c>
    </row>
    <row r="193" spans="1:14" s="289" customFormat="1" ht="11.25" customHeight="1">
      <c r="A193" s="901"/>
      <c r="B193" s="899" t="s">
        <v>65</v>
      </c>
      <c r="C193" s="410" t="s">
        <v>66</v>
      </c>
      <c r="D193" s="344"/>
      <c r="E193" s="33"/>
      <c r="F193" s="406" t="s">
        <v>455</v>
      </c>
      <c r="G193" s="819"/>
      <c r="H193" s="819"/>
      <c r="I193" s="408" t="s">
        <v>456</v>
      </c>
      <c r="J193" s="408" t="s">
        <v>456</v>
      </c>
      <c r="K193" s="408" t="s">
        <v>457</v>
      </c>
      <c r="L193" s="408" t="s">
        <v>457</v>
      </c>
      <c r="M193" s="408" t="s">
        <v>452</v>
      </c>
      <c r="N193" s="408" t="s">
        <v>452</v>
      </c>
    </row>
    <row r="194" spans="1:14" s="289" customFormat="1">
      <c r="A194" s="901"/>
      <c r="B194" s="899"/>
      <c r="C194" s="411"/>
      <c r="D194" s="344"/>
      <c r="E194" s="33"/>
      <c r="F194" s="412" t="s">
        <v>458</v>
      </c>
      <c r="G194" s="819" t="s">
        <v>459</v>
      </c>
      <c r="H194" s="819" t="s">
        <v>459</v>
      </c>
      <c r="I194" s="408" t="s">
        <v>457</v>
      </c>
      <c r="J194" s="408" t="s">
        <v>457</v>
      </c>
      <c r="K194" s="408" t="s">
        <v>457</v>
      </c>
      <c r="L194" s="408" t="s">
        <v>460</v>
      </c>
      <c r="M194" s="408" t="s">
        <v>461</v>
      </c>
      <c r="N194" s="408" t="s">
        <v>461</v>
      </c>
    </row>
    <row r="195" spans="1:14" s="289" customFormat="1">
      <c r="A195" s="901"/>
      <c r="B195" s="899"/>
      <c r="C195" s="411"/>
      <c r="D195" s="344"/>
      <c r="E195" s="33"/>
      <c r="F195" s="412" t="s">
        <v>462</v>
      </c>
      <c r="G195" s="819" t="s">
        <v>463</v>
      </c>
      <c r="H195" s="819" t="s">
        <v>463</v>
      </c>
      <c r="I195" s="408" t="s">
        <v>464</v>
      </c>
      <c r="J195" s="408" t="s">
        <v>464</v>
      </c>
      <c r="K195" s="408" t="s">
        <v>464</v>
      </c>
      <c r="L195" s="408" t="s">
        <v>464</v>
      </c>
      <c r="M195" s="408" t="s">
        <v>465</v>
      </c>
      <c r="N195" s="408" t="s">
        <v>466</v>
      </c>
    </row>
    <row r="196" spans="1:14" s="289" customFormat="1">
      <c r="A196" s="901"/>
      <c r="B196" s="899"/>
      <c r="C196" s="411"/>
      <c r="D196" s="344"/>
      <c r="E196" s="33"/>
      <c r="F196" s="412" t="s">
        <v>467</v>
      </c>
      <c r="G196" s="819" t="s">
        <v>468</v>
      </c>
      <c r="H196" s="819" t="s">
        <v>468</v>
      </c>
      <c r="I196" s="408" t="s">
        <v>469</v>
      </c>
      <c r="J196" s="408" t="s">
        <v>469</v>
      </c>
      <c r="K196" s="408" t="s">
        <v>469</v>
      </c>
      <c r="L196" s="408" t="s">
        <v>469</v>
      </c>
      <c r="M196" s="408" t="s">
        <v>469</v>
      </c>
      <c r="N196" s="417" t="s">
        <v>466</v>
      </c>
    </row>
    <row r="197" spans="1:14" s="289" customFormat="1">
      <c r="A197" s="901"/>
      <c r="B197" s="899"/>
      <c r="C197" s="411"/>
      <c r="D197" s="344"/>
      <c r="E197" s="33"/>
      <c r="F197" s="412" t="s">
        <v>470</v>
      </c>
      <c r="G197" s="819" t="s">
        <v>471</v>
      </c>
      <c r="H197" s="819" t="s">
        <v>471</v>
      </c>
      <c r="I197" s="418" t="s">
        <v>457</v>
      </c>
      <c r="J197" s="418" t="s">
        <v>457</v>
      </c>
      <c r="K197" s="418" t="s">
        <v>457</v>
      </c>
      <c r="L197" s="418" t="s">
        <v>460</v>
      </c>
      <c r="M197" s="418" t="s">
        <v>460</v>
      </c>
      <c r="N197" s="418" t="s">
        <v>472</v>
      </c>
    </row>
    <row r="198" spans="1:14" s="289" customFormat="1">
      <c r="A198" s="901"/>
      <c r="B198" s="899"/>
      <c r="C198" s="411"/>
      <c r="D198" s="344"/>
      <c r="E198" s="38"/>
      <c r="F198" s="412" t="s">
        <v>473</v>
      </c>
      <c r="G198" s="819" t="s">
        <v>474</v>
      </c>
      <c r="H198" s="819" t="s">
        <v>474</v>
      </c>
      <c r="I198" s="418" t="s">
        <v>457</v>
      </c>
      <c r="J198" s="418" t="s">
        <v>460</v>
      </c>
      <c r="K198" s="418" t="s">
        <v>457</v>
      </c>
      <c r="L198" s="418" t="s">
        <v>457</v>
      </c>
      <c r="M198" s="418" t="s">
        <v>457</v>
      </c>
      <c r="N198" s="418" t="s">
        <v>472</v>
      </c>
    </row>
    <row r="199" spans="1:14" s="289" customFormat="1">
      <c r="A199" s="901"/>
      <c r="B199" s="899"/>
      <c r="C199" s="411"/>
      <c r="D199" s="344"/>
      <c r="E199" s="38"/>
      <c r="F199" s="412" t="s">
        <v>475</v>
      </c>
      <c r="G199" s="819" t="s">
        <v>476</v>
      </c>
      <c r="H199" s="819" t="s">
        <v>476</v>
      </c>
      <c r="I199" s="418" t="s">
        <v>460</v>
      </c>
      <c r="J199" s="418" t="s">
        <v>460</v>
      </c>
      <c r="K199" s="418" t="s">
        <v>457</v>
      </c>
      <c r="L199" s="418" t="s">
        <v>457</v>
      </c>
      <c r="M199" s="418" t="s">
        <v>456</v>
      </c>
      <c r="N199" s="418" t="s">
        <v>461</v>
      </c>
    </row>
    <row r="200" spans="1:14" s="289" customFormat="1">
      <c r="A200" s="901"/>
      <c r="B200" s="899"/>
      <c r="C200" s="411"/>
      <c r="D200" s="344"/>
      <c r="E200" s="38"/>
      <c r="F200" s="412" t="s">
        <v>477</v>
      </c>
      <c r="G200" s="819"/>
      <c r="H200" s="819"/>
      <c r="I200" s="418" t="s">
        <v>457</v>
      </c>
      <c r="J200" s="418" t="s">
        <v>457</v>
      </c>
      <c r="K200" s="418" t="s">
        <v>457</v>
      </c>
      <c r="L200" s="418" t="s">
        <v>456</v>
      </c>
      <c r="M200" s="418" t="s">
        <v>457</v>
      </c>
      <c r="N200" s="418" t="s">
        <v>461</v>
      </c>
    </row>
    <row r="201" spans="1:14" s="289" customFormat="1">
      <c r="A201" s="901"/>
      <c r="B201" s="899"/>
      <c r="C201" s="411"/>
      <c r="D201" s="344"/>
      <c r="E201" s="38"/>
      <c r="F201" s="412" t="s">
        <v>478</v>
      </c>
      <c r="G201" s="819"/>
      <c r="H201" s="819"/>
      <c r="I201" s="418" t="s">
        <v>457</v>
      </c>
      <c r="J201" s="418" t="s">
        <v>457</v>
      </c>
      <c r="K201" s="418" t="s">
        <v>457</v>
      </c>
      <c r="L201" s="418" t="s">
        <v>457</v>
      </c>
      <c r="M201" s="418" t="s">
        <v>457</v>
      </c>
      <c r="N201" s="418" t="s">
        <v>461</v>
      </c>
    </row>
    <row r="202" spans="1:14" s="289" customFormat="1">
      <c r="A202" s="901"/>
      <c r="B202" s="899"/>
      <c r="C202" s="411"/>
      <c r="D202" s="344"/>
      <c r="E202" s="38"/>
      <c r="F202" s="420" t="s">
        <v>479</v>
      </c>
      <c r="G202" s="819"/>
      <c r="H202" s="819"/>
      <c r="I202" s="418" t="s">
        <v>456</v>
      </c>
      <c r="J202" s="418" t="s">
        <v>456</v>
      </c>
      <c r="K202" s="418" t="s">
        <v>456</v>
      </c>
      <c r="L202" s="418" t="s">
        <v>457</v>
      </c>
      <c r="M202" s="418" t="s">
        <v>457</v>
      </c>
      <c r="N202" s="418" t="s">
        <v>453</v>
      </c>
    </row>
    <row r="203" spans="1:14" s="289" customFormat="1">
      <c r="A203" s="901"/>
      <c r="B203" s="899"/>
      <c r="C203" s="411"/>
      <c r="D203" s="344"/>
      <c r="E203" s="38"/>
      <c r="F203" s="420" t="s">
        <v>480</v>
      </c>
      <c r="G203" s="819"/>
      <c r="H203" s="819"/>
      <c r="I203" s="418" t="s">
        <v>456</v>
      </c>
      <c r="J203" s="418" t="s">
        <v>456</v>
      </c>
      <c r="K203" s="418" t="s">
        <v>456</v>
      </c>
      <c r="L203" s="418" t="s">
        <v>456</v>
      </c>
      <c r="M203" s="418" t="s">
        <v>457</v>
      </c>
      <c r="N203" s="418" t="s">
        <v>452</v>
      </c>
    </row>
    <row r="204" spans="1:14" s="289" customFormat="1" ht="25.5" customHeight="1">
      <c r="A204" s="901"/>
      <c r="B204" s="899"/>
      <c r="C204" s="411"/>
      <c r="D204" s="344"/>
      <c r="E204" s="32" t="s">
        <v>481</v>
      </c>
      <c r="F204" s="30" t="s">
        <v>482</v>
      </c>
      <c r="G204" s="36" t="s">
        <v>483</v>
      </c>
      <c r="H204" s="36">
        <v>20</v>
      </c>
      <c r="I204" s="36">
        <v>25</v>
      </c>
      <c r="J204" s="36">
        <v>30</v>
      </c>
      <c r="K204" s="36">
        <v>40</v>
      </c>
      <c r="L204" s="40">
        <v>50</v>
      </c>
      <c r="M204" s="40">
        <v>60</v>
      </c>
      <c r="N204" s="40">
        <v>60</v>
      </c>
    </row>
    <row r="205" spans="1:14" s="289" customFormat="1" ht="22.5" customHeight="1">
      <c r="A205" s="33"/>
      <c r="B205" s="899" t="s">
        <v>67</v>
      </c>
      <c r="C205" s="30" t="s">
        <v>68</v>
      </c>
      <c r="D205" s="344"/>
      <c r="E205" s="32" t="s">
        <v>484</v>
      </c>
      <c r="F205" s="30" t="s">
        <v>485</v>
      </c>
      <c r="G205" s="43">
        <v>0.7</v>
      </c>
      <c r="H205" s="36">
        <v>75</v>
      </c>
      <c r="I205" s="40">
        <v>75</v>
      </c>
      <c r="J205" s="40">
        <v>78</v>
      </c>
      <c r="K205" s="40">
        <v>78</v>
      </c>
      <c r="L205" s="40">
        <v>80</v>
      </c>
      <c r="M205" s="40">
        <v>80</v>
      </c>
      <c r="N205" s="40">
        <v>80</v>
      </c>
    </row>
    <row r="206" spans="1:14" s="289" customFormat="1" ht="22.5">
      <c r="A206" s="33"/>
      <c r="B206" s="899"/>
      <c r="C206" s="44" t="s">
        <v>69</v>
      </c>
      <c r="D206" s="344"/>
      <c r="E206" s="818" t="s">
        <v>486</v>
      </c>
      <c r="F206" s="45" t="s">
        <v>487</v>
      </c>
      <c r="G206" s="43">
        <v>0.85</v>
      </c>
      <c r="H206" s="46">
        <v>75</v>
      </c>
      <c r="I206" s="421">
        <v>75</v>
      </c>
      <c r="J206" s="421">
        <v>78</v>
      </c>
      <c r="K206" s="421">
        <v>78</v>
      </c>
      <c r="L206" s="421">
        <v>80</v>
      </c>
      <c r="M206" s="421">
        <v>80</v>
      </c>
      <c r="N206" s="421">
        <v>80</v>
      </c>
    </row>
    <row r="207" spans="1:14" s="289" customFormat="1" ht="22.5">
      <c r="A207" s="33"/>
      <c r="B207" s="899"/>
      <c r="C207" s="422"/>
      <c r="D207" s="344"/>
      <c r="E207" s="32" t="s">
        <v>488</v>
      </c>
      <c r="F207" s="30" t="s">
        <v>489</v>
      </c>
      <c r="G207" s="43">
        <v>1</v>
      </c>
      <c r="H207" s="46">
        <v>75</v>
      </c>
      <c r="I207" s="421">
        <v>80</v>
      </c>
      <c r="J207" s="421">
        <v>82</v>
      </c>
      <c r="K207" s="421">
        <v>85</v>
      </c>
      <c r="L207" s="421">
        <v>88</v>
      </c>
      <c r="M207" s="421">
        <v>86</v>
      </c>
      <c r="N207" s="421">
        <v>86</v>
      </c>
    </row>
    <row r="208" spans="1:14" s="289" customFormat="1" ht="33.75">
      <c r="A208" s="33"/>
      <c r="B208" s="899"/>
      <c r="C208" s="422"/>
      <c r="D208" s="344"/>
      <c r="E208" s="423" t="s">
        <v>490</v>
      </c>
      <c r="F208" s="424" t="s">
        <v>491</v>
      </c>
      <c r="G208" s="425" t="s">
        <v>156</v>
      </c>
      <c r="H208" s="425">
        <v>16</v>
      </c>
      <c r="I208" s="425">
        <v>16</v>
      </c>
      <c r="J208" s="425">
        <v>16</v>
      </c>
      <c r="K208" s="425">
        <v>16</v>
      </c>
      <c r="L208" s="425">
        <v>16</v>
      </c>
      <c r="M208" s="425">
        <v>16</v>
      </c>
      <c r="N208" s="425">
        <v>16</v>
      </c>
    </row>
    <row r="209" spans="1:15" s="289" customFormat="1" ht="37.5" customHeight="1">
      <c r="A209" s="33"/>
      <c r="B209" s="899"/>
      <c r="C209" s="422"/>
      <c r="D209" s="344"/>
      <c r="E209" s="32" t="s">
        <v>492</v>
      </c>
      <c r="F209" s="32" t="s">
        <v>493</v>
      </c>
      <c r="G209" s="429" t="s">
        <v>494</v>
      </c>
      <c r="H209" s="358">
        <v>72</v>
      </c>
      <c r="I209" s="358">
        <v>75</v>
      </c>
      <c r="J209" s="358">
        <v>75</v>
      </c>
      <c r="K209" s="358">
        <v>76</v>
      </c>
      <c r="L209" s="358">
        <v>78</v>
      </c>
      <c r="M209" s="358">
        <v>80</v>
      </c>
      <c r="N209" s="358">
        <v>80</v>
      </c>
      <c r="O209" s="430"/>
    </row>
    <row r="210" spans="1:15" s="284" customFormat="1" ht="45">
      <c r="A210" s="33"/>
      <c r="B210" s="32" t="s">
        <v>70</v>
      </c>
      <c r="C210" s="30" t="s">
        <v>71</v>
      </c>
      <c r="D210" s="344"/>
      <c r="E210" s="431" t="s">
        <v>495</v>
      </c>
      <c r="F210" s="432" t="s">
        <v>496</v>
      </c>
      <c r="G210" s="43">
        <v>0.15</v>
      </c>
      <c r="H210" s="43">
        <v>0.15</v>
      </c>
      <c r="I210" s="43">
        <v>0.15</v>
      </c>
      <c r="J210" s="43">
        <v>0.15</v>
      </c>
      <c r="K210" s="43">
        <v>0.15</v>
      </c>
      <c r="L210" s="43">
        <v>0.15</v>
      </c>
      <c r="M210" s="43">
        <v>0.15</v>
      </c>
      <c r="N210" s="43">
        <v>0.15</v>
      </c>
    </row>
    <row r="211" spans="1:15" s="289" customFormat="1" ht="22.5" customHeight="1">
      <c r="A211" s="33"/>
      <c r="B211" s="894" t="s">
        <v>72</v>
      </c>
      <c r="C211" s="48" t="s">
        <v>73</v>
      </c>
      <c r="D211" s="344"/>
      <c r="E211" s="435" t="s">
        <v>497</v>
      </c>
      <c r="F211" s="39" t="s">
        <v>498</v>
      </c>
      <c r="G211" s="43">
        <v>1</v>
      </c>
      <c r="H211" s="43">
        <v>0.85</v>
      </c>
      <c r="I211" s="43">
        <v>0.85</v>
      </c>
      <c r="J211" s="43">
        <v>0.85</v>
      </c>
      <c r="K211" s="43">
        <v>0.9</v>
      </c>
      <c r="L211" s="43">
        <v>0.95</v>
      </c>
      <c r="M211" s="43">
        <v>1</v>
      </c>
      <c r="N211" s="43">
        <v>1</v>
      </c>
    </row>
    <row r="212" spans="1:15" s="289" customFormat="1" ht="22.5">
      <c r="A212" s="33"/>
      <c r="B212" s="895"/>
      <c r="C212" s="436" t="s">
        <v>346</v>
      </c>
      <c r="D212" s="344"/>
      <c r="E212" s="437" t="s">
        <v>346</v>
      </c>
      <c r="F212" s="39" t="s">
        <v>499</v>
      </c>
      <c r="G212" s="43">
        <v>1</v>
      </c>
      <c r="H212" s="43">
        <v>1</v>
      </c>
      <c r="I212" s="43">
        <v>1</v>
      </c>
      <c r="J212" s="43">
        <v>1</v>
      </c>
      <c r="K212" s="43">
        <v>1</v>
      </c>
      <c r="L212" s="43">
        <v>1</v>
      </c>
      <c r="M212" s="43">
        <v>1</v>
      </c>
      <c r="N212" s="43">
        <v>1</v>
      </c>
    </row>
    <row r="213" spans="1:15" s="284" customFormat="1" ht="22.5">
      <c r="A213" s="33"/>
      <c r="B213" s="895"/>
      <c r="C213" s="438"/>
      <c r="D213" s="344"/>
      <c r="E213" s="439"/>
      <c r="F213" s="30" t="s">
        <v>500</v>
      </c>
      <c r="G213" s="43">
        <v>0.7</v>
      </c>
      <c r="H213" s="43">
        <v>0.75</v>
      </c>
      <c r="I213" s="43">
        <v>0.8</v>
      </c>
      <c r="J213" s="43">
        <v>0.85</v>
      </c>
      <c r="K213" s="43">
        <v>0.9</v>
      </c>
      <c r="L213" s="43">
        <v>0.92</v>
      </c>
      <c r="M213" s="43">
        <v>0.95</v>
      </c>
      <c r="N213" s="43">
        <v>0.95</v>
      </c>
    </row>
    <row r="214" spans="1:15" s="289" customFormat="1">
      <c r="A214" s="33"/>
      <c r="B214" s="895"/>
      <c r="C214" s="440"/>
      <c r="D214" s="344"/>
      <c r="E214" s="441"/>
      <c r="F214" s="442" t="s">
        <v>501</v>
      </c>
      <c r="G214" s="443"/>
      <c r="H214" s="443"/>
      <c r="I214" s="443"/>
      <c r="J214" s="443"/>
      <c r="K214" s="443"/>
      <c r="L214" s="443"/>
      <c r="M214" s="443"/>
      <c r="N214" s="443"/>
    </row>
    <row r="215" spans="1:15" s="289" customFormat="1" ht="33.75">
      <c r="A215" s="33"/>
      <c r="B215" s="895"/>
      <c r="C215" s="438"/>
      <c r="D215" s="344"/>
      <c r="E215" s="49" t="s">
        <v>502</v>
      </c>
      <c r="F215" s="30" t="s">
        <v>503</v>
      </c>
      <c r="G215" s="43">
        <v>1</v>
      </c>
      <c r="H215" s="43">
        <v>0.75</v>
      </c>
      <c r="I215" s="43">
        <v>0.75</v>
      </c>
      <c r="J215" s="43">
        <v>0.8</v>
      </c>
      <c r="K215" s="43">
        <v>0.85</v>
      </c>
      <c r="L215" s="43">
        <v>0.9</v>
      </c>
      <c r="M215" s="43">
        <v>1</v>
      </c>
      <c r="N215" s="43">
        <v>1</v>
      </c>
    </row>
    <row r="216" spans="1:15" s="289" customFormat="1" ht="33.75" customHeight="1">
      <c r="A216" s="33"/>
      <c r="B216" s="895"/>
      <c r="C216" s="50" t="s">
        <v>74</v>
      </c>
      <c r="D216" s="344"/>
      <c r="E216" s="49" t="s">
        <v>504</v>
      </c>
      <c r="F216" s="30" t="s">
        <v>505</v>
      </c>
      <c r="G216" s="43">
        <v>1</v>
      </c>
      <c r="H216" s="43">
        <v>0.8</v>
      </c>
      <c r="I216" s="43">
        <v>0.82</v>
      </c>
      <c r="J216" s="43">
        <v>0.87</v>
      </c>
      <c r="K216" s="43">
        <v>0.9</v>
      </c>
      <c r="L216" s="43">
        <v>0.95</v>
      </c>
      <c r="M216" s="43">
        <v>1</v>
      </c>
      <c r="N216" s="43">
        <v>1</v>
      </c>
      <c r="O216" s="430" t="e">
        <f>#REF!+135000000</f>
        <v>#REF!</v>
      </c>
    </row>
    <row r="217" spans="1:15" s="289" customFormat="1" ht="38.25" customHeight="1">
      <c r="A217" s="33"/>
      <c r="B217" s="895"/>
      <c r="C217" s="48" t="s">
        <v>75</v>
      </c>
      <c r="D217" s="344"/>
      <c r="E217" s="49" t="s">
        <v>506</v>
      </c>
      <c r="F217" s="32" t="s">
        <v>507</v>
      </c>
      <c r="G217" s="43">
        <v>1</v>
      </c>
      <c r="H217" s="43">
        <v>1</v>
      </c>
      <c r="I217" s="43">
        <v>1</v>
      </c>
      <c r="J217" s="43">
        <v>1</v>
      </c>
      <c r="K217" s="43">
        <v>1</v>
      </c>
      <c r="L217" s="43">
        <v>1</v>
      </c>
      <c r="M217" s="43">
        <v>1</v>
      </c>
      <c r="N217" s="43">
        <v>1</v>
      </c>
    </row>
    <row r="218" spans="1:15" s="284" customFormat="1" ht="47.25" customHeight="1">
      <c r="A218" s="33"/>
      <c r="B218" s="895"/>
      <c r="C218" s="446"/>
      <c r="D218" s="344"/>
      <c r="E218" s="49" t="s">
        <v>508</v>
      </c>
      <c r="F218" s="30" t="s">
        <v>509</v>
      </c>
      <c r="G218" s="36" t="s">
        <v>276</v>
      </c>
      <c r="H218" s="447" t="s">
        <v>412</v>
      </c>
      <c r="I218" s="447" t="s">
        <v>412</v>
      </c>
      <c r="J218" s="447" t="s">
        <v>412</v>
      </c>
      <c r="K218" s="447" t="s">
        <v>412</v>
      </c>
      <c r="L218" s="447" t="s">
        <v>412</v>
      </c>
      <c r="M218" s="447" t="s">
        <v>412</v>
      </c>
      <c r="N218" s="447" t="s">
        <v>412</v>
      </c>
    </row>
    <row r="219" spans="1:15" s="284" customFormat="1" ht="33.75">
      <c r="A219" s="33"/>
      <c r="B219" s="895"/>
      <c r="C219" s="51" t="s">
        <v>76</v>
      </c>
      <c r="D219" s="344"/>
      <c r="E219" s="49" t="s">
        <v>510</v>
      </c>
      <c r="F219" s="30" t="s">
        <v>511</v>
      </c>
      <c r="G219" s="36">
        <v>0</v>
      </c>
      <c r="H219" s="43"/>
      <c r="I219" s="43"/>
      <c r="J219" s="43" t="s">
        <v>512</v>
      </c>
      <c r="K219" s="43" t="s">
        <v>512</v>
      </c>
      <c r="L219" s="43" t="s">
        <v>512</v>
      </c>
      <c r="M219" s="43" t="s">
        <v>512</v>
      </c>
      <c r="N219" s="43" t="s">
        <v>512</v>
      </c>
    </row>
    <row r="220" spans="1:15" s="289" customFormat="1" ht="33.75">
      <c r="A220" s="33"/>
      <c r="B220" s="895"/>
      <c r="C220" s="450"/>
      <c r="D220" s="344"/>
      <c r="E220" s="451" t="s">
        <v>513</v>
      </c>
      <c r="F220" s="30" t="s">
        <v>514</v>
      </c>
      <c r="G220" s="36" t="s">
        <v>156</v>
      </c>
      <c r="H220" s="36" t="s">
        <v>515</v>
      </c>
      <c r="I220" s="36" t="s">
        <v>516</v>
      </c>
      <c r="J220" s="36" t="s">
        <v>512</v>
      </c>
      <c r="K220" s="36" t="s">
        <v>512</v>
      </c>
      <c r="L220" s="36"/>
      <c r="M220" s="36"/>
      <c r="N220" s="36"/>
    </row>
    <row r="221" spans="1:15" s="289" customFormat="1" ht="22.5">
      <c r="A221" s="33"/>
      <c r="B221" s="895"/>
      <c r="C221" s="452"/>
      <c r="D221" s="344"/>
      <c r="E221" s="453"/>
      <c r="F221" s="39" t="s">
        <v>517</v>
      </c>
      <c r="G221" s="36" t="s">
        <v>518</v>
      </c>
      <c r="H221" s="36" t="s">
        <v>519</v>
      </c>
      <c r="I221" s="447" t="s">
        <v>366</v>
      </c>
      <c r="J221" s="447" t="s">
        <v>366</v>
      </c>
      <c r="K221" s="447" t="s">
        <v>368</v>
      </c>
      <c r="L221" s="447" t="s">
        <v>520</v>
      </c>
      <c r="M221" s="447" t="s">
        <v>521</v>
      </c>
      <c r="N221" s="447" t="s">
        <v>521</v>
      </c>
    </row>
    <row r="222" spans="1:15" s="289" customFormat="1">
      <c r="A222" s="33"/>
      <c r="B222" s="895"/>
      <c r="C222" s="452"/>
      <c r="D222" s="344"/>
      <c r="E222" s="453"/>
      <c r="F222" s="454" t="s">
        <v>522</v>
      </c>
      <c r="G222" s="455" t="s">
        <v>156</v>
      </c>
      <c r="H222" s="455" t="s">
        <v>515</v>
      </c>
      <c r="I222" s="455" t="s">
        <v>515</v>
      </c>
      <c r="J222" s="455" t="s">
        <v>516</v>
      </c>
      <c r="K222" s="455" t="s">
        <v>516</v>
      </c>
      <c r="L222" s="455" t="s">
        <v>515</v>
      </c>
      <c r="M222" s="455" t="s">
        <v>156</v>
      </c>
      <c r="N222" s="455" t="s">
        <v>156</v>
      </c>
    </row>
    <row r="223" spans="1:15" s="289" customFormat="1" ht="34.5" customHeight="1">
      <c r="A223" s="33"/>
      <c r="B223" s="896"/>
      <c r="C223" s="458"/>
      <c r="D223" s="340"/>
      <c r="E223" s="459"/>
      <c r="F223" s="39" t="s">
        <v>523</v>
      </c>
      <c r="G223" s="36" t="s">
        <v>156</v>
      </c>
      <c r="H223" s="36" t="s">
        <v>512</v>
      </c>
      <c r="I223" s="36" t="s">
        <v>516</v>
      </c>
      <c r="J223" s="36" t="s">
        <v>516</v>
      </c>
      <c r="K223" s="36" t="s">
        <v>519</v>
      </c>
      <c r="L223" s="36"/>
      <c r="M223" s="36"/>
      <c r="N223" s="36"/>
    </row>
    <row r="224" spans="1:15" s="289" customFormat="1" ht="56.25" customHeight="1">
      <c r="A224" s="33"/>
      <c r="B224" s="894" t="s">
        <v>77</v>
      </c>
      <c r="C224" s="52" t="s">
        <v>78</v>
      </c>
      <c r="D224" s="340"/>
      <c r="E224" s="459" t="s">
        <v>524</v>
      </c>
      <c r="F224" s="30" t="s">
        <v>525</v>
      </c>
      <c r="G224" s="46">
        <v>0</v>
      </c>
      <c r="H224" s="36"/>
      <c r="I224" s="36"/>
      <c r="J224" s="46" t="s">
        <v>526</v>
      </c>
      <c r="K224" s="46" t="s">
        <v>526</v>
      </c>
      <c r="L224" s="46" t="s">
        <v>526</v>
      </c>
      <c r="M224" s="46" t="s">
        <v>526</v>
      </c>
      <c r="N224" s="46" t="s">
        <v>526</v>
      </c>
    </row>
    <row r="225" spans="1:14" s="289" customFormat="1" ht="33.75">
      <c r="A225" s="38"/>
      <c r="B225" s="896"/>
      <c r="C225" s="53" t="s">
        <v>79</v>
      </c>
      <c r="D225" s="436"/>
      <c r="E225" s="436"/>
      <c r="F225" s="39" t="s">
        <v>527</v>
      </c>
      <c r="G225" s="461"/>
      <c r="H225" s="462"/>
      <c r="I225" s="462"/>
      <c r="J225" s="462"/>
      <c r="K225" s="462"/>
      <c r="L225" s="462"/>
      <c r="M225" s="464"/>
      <c r="N225" s="464"/>
    </row>
    <row r="226" spans="1:14" s="289" customFormat="1" ht="45">
      <c r="A226" s="38" t="s">
        <v>80</v>
      </c>
      <c r="B226" s="815" t="s">
        <v>81</v>
      </c>
      <c r="C226" s="52" t="s">
        <v>82</v>
      </c>
      <c r="D226" s="465"/>
      <c r="E226" s="49" t="s">
        <v>528</v>
      </c>
      <c r="F226" s="32" t="s">
        <v>529</v>
      </c>
      <c r="G226" s="461"/>
      <c r="H226" s="462"/>
      <c r="I226" s="466">
        <v>10</v>
      </c>
      <c r="J226" s="468">
        <v>10</v>
      </c>
      <c r="K226" s="468">
        <v>10</v>
      </c>
      <c r="L226" s="468">
        <v>10</v>
      </c>
      <c r="M226" s="468">
        <v>10</v>
      </c>
      <c r="N226" s="468">
        <v>10</v>
      </c>
    </row>
    <row r="227" spans="1:14" s="289" customFormat="1" ht="22.5">
      <c r="A227" s="38"/>
      <c r="B227" s="815"/>
      <c r="C227" s="53"/>
      <c r="D227" s="465"/>
      <c r="E227" s="435" t="s">
        <v>530</v>
      </c>
      <c r="F227" s="472" t="s">
        <v>531</v>
      </c>
      <c r="G227" s="466">
        <v>4</v>
      </c>
      <c r="H227" s="466">
        <v>4</v>
      </c>
      <c r="I227" s="466">
        <v>4</v>
      </c>
      <c r="J227" s="466">
        <v>4</v>
      </c>
      <c r="K227" s="466">
        <v>4</v>
      </c>
      <c r="L227" s="466">
        <v>4</v>
      </c>
      <c r="M227" s="473">
        <v>4</v>
      </c>
      <c r="N227" s="473">
        <v>4</v>
      </c>
    </row>
    <row r="228" spans="1:14" s="289" customFormat="1" ht="22.5">
      <c r="A228" s="38"/>
      <c r="B228" s="815"/>
      <c r="C228" s="53"/>
      <c r="D228" s="465"/>
      <c r="E228" s="435" t="s">
        <v>532</v>
      </c>
      <c r="F228" s="472" t="s">
        <v>531</v>
      </c>
      <c r="G228" s="474" t="s">
        <v>533</v>
      </c>
      <c r="H228" s="474" t="s">
        <v>533</v>
      </c>
      <c r="I228" s="466" t="s">
        <v>533</v>
      </c>
      <c r="J228" s="466" t="s">
        <v>533</v>
      </c>
      <c r="K228" s="466" t="s">
        <v>533</v>
      </c>
      <c r="L228" s="466" t="s">
        <v>533</v>
      </c>
      <c r="M228" s="473" t="s">
        <v>533</v>
      </c>
      <c r="N228" s="473" t="s">
        <v>533</v>
      </c>
    </row>
    <row r="229" spans="1:14" s="289" customFormat="1" ht="22.5">
      <c r="A229" s="38"/>
      <c r="B229" s="815"/>
      <c r="C229" s="53"/>
      <c r="D229" s="465"/>
      <c r="E229" s="435" t="s">
        <v>534</v>
      </c>
      <c r="F229" s="472" t="s">
        <v>535</v>
      </c>
      <c r="G229" s="461"/>
      <c r="H229" s="462"/>
      <c r="I229" s="476">
        <v>4</v>
      </c>
      <c r="J229" s="476">
        <v>4</v>
      </c>
      <c r="K229" s="476">
        <v>4</v>
      </c>
      <c r="L229" s="476">
        <v>15</v>
      </c>
      <c r="M229" s="478">
        <v>15</v>
      </c>
      <c r="N229" s="478">
        <v>15</v>
      </c>
    </row>
    <row r="230" spans="1:14" s="289" customFormat="1" ht="22.5">
      <c r="A230" s="38"/>
      <c r="B230" s="815"/>
      <c r="C230" s="53"/>
      <c r="D230" s="465"/>
      <c r="E230" s="435" t="s">
        <v>536</v>
      </c>
      <c r="F230" s="472" t="s">
        <v>537</v>
      </c>
      <c r="G230" s="480">
        <v>5</v>
      </c>
      <c r="H230" s="480">
        <v>6</v>
      </c>
      <c r="I230" s="480">
        <v>7</v>
      </c>
      <c r="J230" s="480">
        <v>8</v>
      </c>
      <c r="K230" s="480">
        <v>9</v>
      </c>
      <c r="L230" s="480">
        <v>10</v>
      </c>
      <c r="M230" s="480">
        <v>10</v>
      </c>
      <c r="N230" s="480">
        <v>10</v>
      </c>
    </row>
    <row r="231" spans="1:14" s="289" customFormat="1">
      <c r="A231" s="38"/>
      <c r="B231" s="459"/>
      <c r="C231" s="53"/>
      <c r="D231" s="465"/>
      <c r="E231" s="436"/>
      <c r="F231" s="456"/>
      <c r="G231" s="461"/>
      <c r="H231" s="462"/>
      <c r="I231" s="462"/>
      <c r="J231" s="462"/>
      <c r="K231" s="462"/>
      <c r="L231" s="462"/>
      <c r="M231" s="464"/>
      <c r="N231" s="464"/>
    </row>
    <row r="232" spans="1:14" s="284" customFormat="1" ht="38.25" customHeight="1">
      <c r="A232" s="38"/>
      <c r="B232" s="459"/>
      <c r="C232" s="436"/>
      <c r="D232" s="951" t="s">
        <v>538</v>
      </c>
      <c r="E232" s="342" t="s">
        <v>1412</v>
      </c>
      <c r="F232" s="279" t="s">
        <v>260</v>
      </c>
      <c r="G232" s="280"/>
      <c r="H232" s="280"/>
      <c r="I232" s="280"/>
      <c r="J232" s="280"/>
      <c r="K232" s="280"/>
      <c r="L232" s="280"/>
      <c r="M232" s="279"/>
      <c r="N232" s="279"/>
    </row>
    <row r="233" spans="1:14" s="284" customFormat="1" ht="33.75" customHeight="1">
      <c r="A233" s="900" t="s">
        <v>83</v>
      </c>
      <c r="B233" s="37" t="s">
        <v>84</v>
      </c>
      <c r="C233" s="30" t="s">
        <v>539</v>
      </c>
      <c r="D233" s="952"/>
      <c r="E233" s="279"/>
      <c r="F233" s="1002" t="s">
        <v>540</v>
      </c>
      <c r="G233" s="1023">
        <v>0.3</v>
      </c>
      <c r="H233" s="1023">
        <v>0.3</v>
      </c>
      <c r="I233" s="1023">
        <v>0.3</v>
      </c>
      <c r="J233" s="1023">
        <v>0.3</v>
      </c>
      <c r="K233" s="1023">
        <v>0.3</v>
      </c>
      <c r="L233" s="1023">
        <v>0.3</v>
      </c>
      <c r="M233" s="1023">
        <v>0.3</v>
      </c>
      <c r="N233" s="1023">
        <v>0.3</v>
      </c>
    </row>
    <row r="234" spans="1:14" s="289" customFormat="1" ht="33.75">
      <c r="A234" s="901"/>
      <c r="B234" s="364"/>
      <c r="C234" s="31" t="s">
        <v>541</v>
      </c>
      <c r="D234" s="952"/>
      <c r="E234" s="290" t="s">
        <v>267</v>
      </c>
      <c r="F234" s="290"/>
      <c r="G234" s="291"/>
      <c r="H234" s="291"/>
      <c r="I234" s="484"/>
      <c r="J234" s="291"/>
      <c r="K234" s="291"/>
      <c r="L234" s="291"/>
      <c r="M234" s="290"/>
      <c r="N234" s="290"/>
    </row>
    <row r="235" spans="1:14" s="284" customFormat="1" ht="28.5" customHeight="1">
      <c r="A235" s="901"/>
      <c r="B235" s="364"/>
      <c r="C235" s="357"/>
      <c r="D235" s="952"/>
      <c r="E235" s="32" t="s">
        <v>542</v>
      </c>
      <c r="F235" s="30" t="s">
        <v>543</v>
      </c>
      <c r="G235" s="485">
        <v>6307</v>
      </c>
      <c r="H235" s="486">
        <v>6307</v>
      </c>
      <c r="I235" s="486">
        <v>6750</v>
      </c>
      <c r="J235" s="486">
        <v>6878</v>
      </c>
      <c r="K235" s="486">
        <v>7009</v>
      </c>
      <c r="L235" s="486">
        <v>7142</v>
      </c>
      <c r="M235" s="486">
        <v>7277</v>
      </c>
      <c r="N235" s="486">
        <v>7191</v>
      </c>
    </row>
    <row r="236" spans="1:14" s="284" customFormat="1" ht="36.75" customHeight="1">
      <c r="A236" s="901"/>
      <c r="B236" s="364"/>
      <c r="C236" s="357"/>
      <c r="D236" s="952"/>
      <c r="E236" s="32" t="s">
        <v>544</v>
      </c>
      <c r="F236" s="30" t="s">
        <v>545</v>
      </c>
      <c r="G236" s="485" t="s">
        <v>174</v>
      </c>
      <c r="H236" s="486">
        <v>0</v>
      </c>
      <c r="I236" s="43">
        <v>1</v>
      </c>
      <c r="J236" s="43">
        <v>1</v>
      </c>
      <c r="K236" s="43">
        <v>1</v>
      </c>
      <c r="L236" s="43">
        <v>1</v>
      </c>
      <c r="M236" s="43">
        <v>1</v>
      </c>
      <c r="N236" s="43">
        <v>1</v>
      </c>
    </row>
    <row r="237" spans="1:14" s="284" customFormat="1" ht="28.5" customHeight="1">
      <c r="A237" s="901"/>
      <c r="B237" s="364"/>
      <c r="C237" s="357"/>
      <c r="D237" s="952"/>
      <c r="E237" s="32" t="s">
        <v>546</v>
      </c>
      <c r="F237" s="30" t="s">
        <v>547</v>
      </c>
      <c r="G237" s="485" t="s">
        <v>174</v>
      </c>
      <c r="H237" s="486">
        <v>0</v>
      </c>
      <c r="I237" s="486">
        <v>0</v>
      </c>
      <c r="J237" s="43">
        <v>1</v>
      </c>
      <c r="K237" s="43">
        <v>1</v>
      </c>
      <c r="L237" s="43">
        <v>1</v>
      </c>
      <c r="M237" s="43">
        <v>1</v>
      </c>
      <c r="N237" s="43">
        <v>1</v>
      </c>
    </row>
    <row r="238" spans="1:14" s="284" customFormat="1" ht="39" customHeight="1">
      <c r="A238" s="904"/>
      <c r="B238" s="488"/>
      <c r="C238" s="397"/>
      <c r="D238" s="953"/>
      <c r="E238" s="32" t="s">
        <v>548</v>
      </c>
      <c r="F238" s="30" t="s">
        <v>549</v>
      </c>
      <c r="G238" s="485" t="s">
        <v>550</v>
      </c>
      <c r="H238" s="486">
        <v>0</v>
      </c>
      <c r="I238" s="486">
        <v>0</v>
      </c>
      <c r="J238" s="43">
        <v>1</v>
      </c>
      <c r="K238" s="43">
        <v>1</v>
      </c>
      <c r="L238" s="43">
        <v>1</v>
      </c>
      <c r="M238" s="43">
        <v>1</v>
      </c>
      <c r="N238" s="43">
        <v>1</v>
      </c>
    </row>
    <row r="239" spans="1:14" s="289" customFormat="1" ht="12.75" customHeight="1">
      <c r="A239" s="488"/>
      <c r="B239" s="488"/>
      <c r="C239" s="340"/>
      <c r="D239" s="290"/>
      <c r="E239" s="290"/>
      <c r="F239" s="290"/>
      <c r="G239" s="291"/>
      <c r="H239" s="291"/>
      <c r="I239" s="291"/>
      <c r="J239" s="291"/>
      <c r="K239" s="291"/>
      <c r="L239" s="291"/>
      <c r="M239" s="290"/>
      <c r="N239" s="290"/>
    </row>
    <row r="240" spans="1:14" s="289" customFormat="1" ht="33.75">
      <c r="A240" s="295"/>
      <c r="B240" s="563"/>
      <c r="C240" s="295"/>
      <c r="D240" s="341" t="s">
        <v>782</v>
      </c>
      <c r="E240" s="633" t="s">
        <v>783</v>
      </c>
      <c r="F240" s="279" t="s">
        <v>260</v>
      </c>
      <c r="G240" s="553"/>
      <c r="H240" s="553"/>
      <c r="I240" s="828"/>
      <c r="J240" s="828"/>
      <c r="K240" s="828"/>
      <c r="L240" s="828"/>
      <c r="M240" s="828"/>
      <c r="N240" s="828"/>
    </row>
    <row r="241" spans="1:14" s="284" customFormat="1" ht="26.25" customHeight="1">
      <c r="A241" s="956" t="s">
        <v>80</v>
      </c>
      <c r="B241" s="956" t="s">
        <v>81</v>
      </c>
      <c r="C241" s="959" t="s">
        <v>144</v>
      </c>
      <c r="D241" s="938"/>
      <c r="E241" s="564"/>
      <c r="F241" s="536" t="s">
        <v>784</v>
      </c>
      <c r="G241" s="1024">
        <v>0.46</v>
      </c>
      <c r="H241" s="1024">
        <v>0.46</v>
      </c>
      <c r="I241" s="1024">
        <v>0.51</v>
      </c>
      <c r="J241" s="1024">
        <v>0.57999999999999996</v>
      </c>
      <c r="K241" s="1024">
        <v>0.6</v>
      </c>
      <c r="L241" s="1024">
        <v>0.65</v>
      </c>
      <c r="M241" s="1024">
        <v>0.7</v>
      </c>
      <c r="N241" s="1024">
        <v>0.7</v>
      </c>
    </row>
    <row r="242" spans="1:14" s="289" customFormat="1" ht="12.75" customHeight="1">
      <c r="A242" s="957"/>
      <c r="B242" s="957"/>
      <c r="C242" s="960"/>
      <c r="D242" s="939"/>
      <c r="E242" s="536" t="s">
        <v>267</v>
      </c>
      <c r="F242" s="536"/>
      <c r="G242" s="291"/>
      <c r="H242" s="291"/>
      <c r="I242" s="55"/>
      <c r="J242" s="55"/>
      <c r="K242" s="55"/>
      <c r="L242" s="55"/>
      <c r="M242" s="55"/>
      <c r="N242" s="55"/>
    </row>
    <row r="243" spans="1:14" s="289" customFormat="1" ht="12.75" customHeight="1">
      <c r="A243" s="957"/>
      <c r="B243" s="957"/>
      <c r="C243" s="960"/>
      <c r="D243" s="939"/>
      <c r="E243" s="536" t="s">
        <v>785</v>
      </c>
      <c r="F243" s="637" t="s">
        <v>786</v>
      </c>
      <c r="G243" s="291"/>
      <c r="H243" s="291"/>
      <c r="I243" s="638">
        <v>10</v>
      </c>
      <c r="J243" s="638">
        <v>10</v>
      </c>
      <c r="K243" s="638">
        <v>14</v>
      </c>
      <c r="L243" s="638">
        <v>15</v>
      </c>
      <c r="M243" s="638">
        <v>15</v>
      </c>
      <c r="N243" s="638">
        <f>I243+J243+K243+L243+M243</f>
        <v>64</v>
      </c>
    </row>
    <row r="244" spans="1:14" s="284" customFormat="1" ht="22.5">
      <c r="A244" s="957"/>
      <c r="B244" s="957"/>
      <c r="C244" s="960"/>
      <c r="D244" s="939"/>
      <c r="E244" s="536" t="s">
        <v>787</v>
      </c>
      <c r="F244" s="639" t="s">
        <v>788</v>
      </c>
      <c r="G244" s="280"/>
      <c r="H244" s="280"/>
      <c r="I244" s="638">
        <v>101</v>
      </c>
      <c r="J244" s="638">
        <v>200</v>
      </c>
      <c r="K244" s="638">
        <v>200</v>
      </c>
      <c r="L244" s="638">
        <v>200</v>
      </c>
      <c r="M244" s="638">
        <v>200</v>
      </c>
      <c r="N244" s="638">
        <v>200</v>
      </c>
    </row>
    <row r="245" spans="1:14" s="284" customFormat="1" ht="22.5">
      <c r="A245" s="957"/>
      <c r="B245" s="957"/>
      <c r="C245" s="960"/>
      <c r="D245" s="939"/>
      <c r="E245" s="536" t="s">
        <v>789</v>
      </c>
      <c r="F245" s="639" t="s">
        <v>790</v>
      </c>
      <c r="G245" s="280"/>
      <c r="H245" s="280"/>
      <c r="I245" s="640">
        <v>0.51</v>
      </c>
      <c r="J245" s="640">
        <v>0.57999999999999996</v>
      </c>
      <c r="K245" s="640">
        <v>0.65</v>
      </c>
      <c r="L245" s="640">
        <v>0.7</v>
      </c>
      <c r="M245" s="640">
        <v>0.8</v>
      </c>
      <c r="N245" s="640">
        <v>0.8</v>
      </c>
    </row>
    <row r="246" spans="1:14" s="289" customFormat="1" ht="22.5">
      <c r="A246" s="957"/>
      <c r="B246" s="957"/>
      <c r="C246" s="960"/>
      <c r="D246" s="939"/>
      <c r="E246" s="641" t="s">
        <v>791</v>
      </c>
      <c r="F246" s="642" t="s">
        <v>792</v>
      </c>
      <c r="G246" s="291"/>
      <c r="H246" s="291"/>
      <c r="I246" s="639">
        <v>5695</v>
      </c>
      <c r="J246" s="639">
        <v>5899</v>
      </c>
      <c r="K246" s="639">
        <v>6103</v>
      </c>
      <c r="L246" s="639">
        <v>6307</v>
      </c>
      <c r="M246" s="639">
        <v>6511</v>
      </c>
      <c r="N246" s="638">
        <f>I246+J246+K246+L246+M246</f>
        <v>30515</v>
      </c>
    </row>
    <row r="247" spans="1:14" s="289" customFormat="1" ht="22.5">
      <c r="A247" s="958"/>
      <c r="B247" s="958"/>
      <c r="C247" s="961"/>
      <c r="D247" s="940"/>
      <c r="E247" s="536" t="s">
        <v>793</v>
      </c>
      <c r="F247" s="536" t="s">
        <v>794</v>
      </c>
      <c r="G247" s="291"/>
      <c r="H247" s="291"/>
      <c r="I247" s="639">
        <v>2</v>
      </c>
      <c r="J247" s="639">
        <v>2</v>
      </c>
      <c r="K247" s="639"/>
      <c r="L247" s="639"/>
      <c r="M247" s="639"/>
      <c r="N247" s="639">
        <v>2</v>
      </c>
    </row>
    <row r="248" spans="1:14" s="289" customFormat="1" ht="12.75">
      <c r="A248" s="643"/>
      <c r="B248" s="643"/>
      <c r="C248" s="644"/>
      <c r="D248" s="830"/>
      <c r="E248" s="536"/>
      <c r="F248" s="536"/>
      <c r="G248" s="291"/>
      <c r="H248" s="291"/>
      <c r="I248" s="639"/>
      <c r="J248" s="639"/>
      <c r="K248" s="639"/>
      <c r="L248" s="639"/>
      <c r="M248" s="639"/>
      <c r="N248" s="639"/>
    </row>
    <row r="249" spans="1:14" s="289" customFormat="1" ht="22.5">
      <c r="A249" s="643"/>
      <c r="B249" s="643"/>
      <c r="C249" s="644"/>
      <c r="D249" s="279" t="s">
        <v>795</v>
      </c>
      <c r="E249" s="646" t="s">
        <v>796</v>
      </c>
      <c r="F249" s="279" t="s">
        <v>260</v>
      </c>
      <c r="G249" s="291"/>
      <c r="H249" s="291"/>
      <c r="I249" s="639"/>
      <c r="J249" s="639"/>
      <c r="K249" s="639"/>
      <c r="L249" s="639"/>
      <c r="M249" s="639"/>
      <c r="N249" s="639"/>
    </row>
    <row r="250" spans="1:14" s="289" customFormat="1" ht="33.75">
      <c r="A250" s="643"/>
      <c r="B250" s="643"/>
      <c r="C250" s="829" t="s">
        <v>145</v>
      </c>
      <c r="D250" s="830"/>
      <c r="E250" s="536"/>
      <c r="F250" s="536" t="s">
        <v>797</v>
      </c>
      <c r="G250" s="1025" t="s">
        <v>175</v>
      </c>
      <c r="H250" s="1025" t="s">
        <v>175</v>
      </c>
      <c r="I250" s="1025" t="s">
        <v>175</v>
      </c>
      <c r="J250" s="1025" t="s">
        <v>175</v>
      </c>
      <c r="K250" s="1025" t="s">
        <v>175</v>
      </c>
      <c r="L250" s="1025" t="s">
        <v>175</v>
      </c>
      <c r="M250" s="1025" t="s">
        <v>175</v>
      </c>
      <c r="N250" s="1025" t="s">
        <v>175</v>
      </c>
    </row>
    <row r="251" spans="1:14" s="289" customFormat="1" ht="12.75">
      <c r="A251" s="643"/>
      <c r="B251" s="643"/>
      <c r="C251" s="644"/>
      <c r="D251" s="830"/>
      <c r="E251" s="536" t="s">
        <v>267</v>
      </c>
      <c r="F251" s="536"/>
      <c r="G251" s="291"/>
      <c r="H251" s="291"/>
      <c r="I251" s="639"/>
      <c r="J251" s="639"/>
      <c r="K251" s="639"/>
      <c r="L251" s="639"/>
      <c r="M251" s="639"/>
      <c r="N251" s="639"/>
    </row>
    <row r="252" spans="1:14" s="289" customFormat="1" ht="12.75">
      <c r="A252" s="643"/>
      <c r="B252" s="643"/>
      <c r="C252" s="644"/>
      <c r="D252" s="830"/>
      <c r="E252" s="536" t="s">
        <v>798</v>
      </c>
      <c r="F252" s="639" t="s">
        <v>799</v>
      </c>
      <c r="G252" s="651">
        <v>5</v>
      </c>
      <c r="H252" s="651">
        <v>5</v>
      </c>
      <c r="I252" s="651">
        <v>5</v>
      </c>
      <c r="J252" s="651">
        <v>6</v>
      </c>
      <c r="K252" s="651">
        <v>6</v>
      </c>
      <c r="L252" s="651">
        <v>6</v>
      </c>
      <c r="M252" s="651">
        <v>7</v>
      </c>
      <c r="N252" s="651">
        <v>30</v>
      </c>
    </row>
    <row r="253" spans="1:14" s="284" customFormat="1" ht="22.5">
      <c r="A253" s="643"/>
      <c r="B253" s="643"/>
      <c r="C253" s="644"/>
      <c r="D253" s="830"/>
      <c r="E253" s="536" t="s">
        <v>800</v>
      </c>
      <c r="F253" s="639" t="s">
        <v>801</v>
      </c>
      <c r="G253" s="585">
        <v>1</v>
      </c>
      <c r="H253" s="585">
        <v>1</v>
      </c>
      <c r="I253" s="585">
        <v>1</v>
      </c>
      <c r="J253" s="585">
        <v>1</v>
      </c>
      <c r="K253" s="585">
        <v>1</v>
      </c>
      <c r="L253" s="585">
        <v>1</v>
      </c>
      <c r="M253" s="585">
        <v>1</v>
      </c>
      <c r="N253" s="585">
        <v>1</v>
      </c>
    </row>
    <row r="254" spans="1:14" s="284" customFormat="1" ht="22.5">
      <c r="A254" s="643"/>
      <c r="B254" s="643"/>
      <c r="C254" s="644"/>
      <c r="D254" s="830"/>
      <c r="E254" s="536" t="s">
        <v>802</v>
      </c>
      <c r="F254" s="536" t="s">
        <v>803</v>
      </c>
      <c r="G254" s="585">
        <v>15</v>
      </c>
      <c r="H254" s="585">
        <v>15</v>
      </c>
      <c r="I254" s="585">
        <v>15</v>
      </c>
      <c r="J254" s="585">
        <v>30</v>
      </c>
      <c r="K254" s="585">
        <v>30</v>
      </c>
      <c r="L254" s="585">
        <v>45</v>
      </c>
      <c r="M254" s="585">
        <v>50</v>
      </c>
      <c r="N254" s="585">
        <f>I254+J254+K254+L254+M254</f>
        <v>170</v>
      </c>
    </row>
    <row r="255" spans="1:14" s="284" customFormat="1" ht="22.5">
      <c r="A255" s="643"/>
      <c r="B255" s="643"/>
      <c r="C255" s="644"/>
      <c r="D255" s="830"/>
      <c r="E255" s="653" t="s">
        <v>804</v>
      </c>
      <c r="F255" s="641" t="s">
        <v>805</v>
      </c>
      <c r="G255" s="585">
        <v>1</v>
      </c>
      <c r="H255" s="585">
        <v>1</v>
      </c>
      <c r="I255" s="654">
        <v>1</v>
      </c>
      <c r="J255" s="654">
        <v>1</v>
      </c>
      <c r="K255" s="654">
        <v>1</v>
      </c>
      <c r="L255" s="654">
        <v>1</v>
      </c>
      <c r="M255" s="654">
        <v>1</v>
      </c>
      <c r="N255" s="654">
        <f>I255+J255+K255+L255+M255</f>
        <v>5</v>
      </c>
    </row>
    <row r="256" spans="1:14" s="289" customFormat="1">
      <c r="A256" s="276"/>
      <c r="B256" s="826"/>
      <c r="C256" s="340"/>
      <c r="D256" s="290"/>
      <c r="E256" s="290"/>
      <c r="F256" s="290"/>
      <c r="G256" s="291"/>
      <c r="H256" s="291"/>
      <c r="I256" s="291"/>
      <c r="J256" s="291"/>
      <c r="K256" s="291"/>
      <c r="L256" s="291"/>
      <c r="M256" s="290"/>
      <c r="N256" s="290"/>
    </row>
    <row r="257" spans="1:14" s="284" customFormat="1" ht="24" customHeight="1">
      <c r="A257" s="45"/>
      <c r="B257" s="442"/>
      <c r="C257" s="442"/>
      <c r="D257" s="951" t="s">
        <v>1159</v>
      </c>
      <c r="E257" s="489" t="s">
        <v>551</v>
      </c>
      <c r="F257" s="341" t="s">
        <v>260</v>
      </c>
      <c r="G257" s="821"/>
      <c r="H257" s="821"/>
      <c r="I257" s="821"/>
      <c r="J257" s="821"/>
      <c r="K257" s="821"/>
      <c r="L257" s="821"/>
      <c r="M257" s="341"/>
      <c r="N257" s="341"/>
    </row>
    <row r="258" spans="1:14" s="289" customFormat="1" ht="36">
      <c r="A258" s="948" t="s">
        <v>85</v>
      </c>
      <c r="B258" s="341"/>
      <c r="C258" s="341"/>
      <c r="D258" s="952"/>
      <c r="E258" s="357"/>
      <c r="F258" s="1004" t="s">
        <v>552</v>
      </c>
      <c r="G258" s="1011">
        <v>0</v>
      </c>
      <c r="H258" s="1011">
        <v>0</v>
      </c>
      <c r="I258" s="1011">
        <v>0</v>
      </c>
      <c r="J258" s="1003">
        <v>1</v>
      </c>
      <c r="K258" s="1003">
        <v>1</v>
      </c>
      <c r="L258" s="1003">
        <v>1</v>
      </c>
      <c r="M258" s="1003">
        <v>1</v>
      </c>
      <c r="N258" s="1003">
        <v>1</v>
      </c>
    </row>
    <row r="259" spans="1:14" s="289" customFormat="1">
      <c r="A259" s="949"/>
      <c r="B259" s="357"/>
      <c r="C259" s="357"/>
      <c r="D259" s="952"/>
      <c r="E259" s="397" t="s">
        <v>267</v>
      </c>
      <c r="F259" s="397"/>
      <c r="G259" s="492"/>
      <c r="H259" s="492"/>
      <c r="I259" s="492"/>
      <c r="J259" s="492"/>
      <c r="K259" s="492"/>
      <c r="L259" s="492"/>
      <c r="M259" s="397"/>
      <c r="N259" s="397"/>
    </row>
    <row r="260" spans="1:14" s="284" customFormat="1" ht="24.75" customHeight="1">
      <c r="A260" s="949"/>
      <c r="B260" s="397"/>
      <c r="C260" s="397"/>
      <c r="D260" s="952"/>
      <c r="E260" s="32" t="s">
        <v>553</v>
      </c>
      <c r="F260" s="30" t="s">
        <v>554</v>
      </c>
      <c r="G260" s="36">
        <v>0</v>
      </c>
      <c r="H260" s="36">
        <v>0</v>
      </c>
      <c r="I260" s="495">
        <v>1</v>
      </c>
      <c r="J260" s="495">
        <v>1</v>
      </c>
      <c r="K260" s="495">
        <v>1</v>
      </c>
      <c r="L260" s="495">
        <v>1</v>
      </c>
      <c r="M260" s="496">
        <v>1</v>
      </c>
      <c r="N260" s="496">
        <v>1</v>
      </c>
    </row>
    <row r="261" spans="1:14" s="289" customFormat="1" ht="22.5" customHeight="1">
      <c r="A261" s="949"/>
      <c r="B261" s="32" t="s">
        <v>86</v>
      </c>
      <c r="C261" s="30" t="s">
        <v>87</v>
      </c>
      <c r="D261" s="952"/>
      <c r="E261" s="32" t="s">
        <v>555</v>
      </c>
      <c r="F261" s="30" t="s">
        <v>556</v>
      </c>
      <c r="G261" s="36" t="s">
        <v>158</v>
      </c>
      <c r="H261" s="36" t="s">
        <v>557</v>
      </c>
      <c r="I261" s="36" t="s">
        <v>557</v>
      </c>
      <c r="J261" s="36" t="s">
        <v>557</v>
      </c>
      <c r="K261" s="36" t="s">
        <v>557</v>
      </c>
      <c r="L261" s="36" t="s">
        <v>557</v>
      </c>
      <c r="M261" s="366" t="s">
        <v>557</v>
      </c>
      <c r="N261" s="366" t="s">
        <v>557</v>
      </c>
    </row>
    <row r="262" spans="1:14" s="289" customFormat="1" ht="25.5" customHeight="1">
      <c r="A262" s="949"/>
      <c r="B262" s="900" t="s">
        <v>88</v>
      </c>
      <c r="C262" s="44" t="s">
        <v>89</v>
      </c>
      <c r="D262" s="952"/>
      <c r="E262" s="32" t="s">
        <v>558</v>
      </c>
      <c r="F262" s="30" t="s">
        <v>559</v>
      </c>
      <c r="G262" s="46" t="s">
        <v>560</v>
      </c>
      <c r="H262" s="497">
        <v>4</v>
      </c>
      <c r="I262" s="497">
        <v>4</v>
      </c>
      <c r="J262" s="497">
        <v>4</v>
      </c>
      <c r="K262" s="497">
        <v>4</v>
      </c>
      <c r="L262" s="497">
        <v>4</v>
      </c>
      <c r="M262" s="362">
        <v>4</v>
      </c>
      <c r="N262" s="362">
        <v>4</v>
      </c>
    </row>
    <row r="263" spans="1:14" s="289" customFormat="1" ht="22.5" customHeight="1">
      <c r="A263" s="949"/>
      <c r="B263" s="901"/>
      <c r="C263" s="30" t="s">
        <v>90</v>
      </c>
      <c r="D263" s="952"/>
      <c r="E263" s="32" t="s">
        <v>561</v>
      </c>
      <c r="F263" s="30" t="s">
        <v>562</v>
      </c>
      <c r="G263" s="36" t="s">
        <v>550</v>
      </c>
      <c r="H263" s="498">
        <v>16</v>
      </c>
      <c r="I263" s="498">
        <v>16</v>
      </c>
      <c r="J263" s="498">
        <v>16</v>
      </c>
      <c r="K263" s="498">
        <v>16</v>
      </c>
      <c r="L263" s="498">
        <v>16</v>
      </c>
      <c r="M263" s="498">
        <v>16</v>
      </c>
      <c r="N263" s="498">
        <v>16</v>
      </c>
    </row>
    <row r="264" spans="1:14" s="289" customFormat="1" ht="22.5" customHeight="1">
      <c r="A264" s="949"/>
      <c r="B264" s="901"/>
      <c r="C264" s="30" t="s">
        <v>91</v>
      </c>
      <c r="D264" s="953"/>
      <c r="E264" s="32" t="s">
        <v>563</v>
      </c>
      <c r="F264" s="30" t="s">
        <v>564</v>
      </c>
      <c r="G264" s="36">
        <v>0</v>
      </c>
      <c r="H264" s="36">
        <v>10</v>
      </c>
      <c r="I264" s="36">
        <v>10</v>
      </c>
      <c r="J264" s="36">
        <v>10</v>
      </c>
      <c r="K264" s="36">
        <v>10</v>
      </c>
      <c r="L264" s="36">
        <v>10</v>
      </c>
      <c r="M264" s="36">
        <v>10</v>
      </c>
      <c r="N264" s="36">
        <v>10</v>
      </c>
    </row>
    <row r="265" spans="1:14" s="289" customFormat="1" ht="22.5">
      <c r="A265" s="950"/>
      <c r="B265" s="904"/>
      <c r="C265" s="30" t="s">
        <v>92</v>
      </c>
      <c r="D265" s="442"/>
      <c r="E265" s="290"/>
      <c r="F265" s="290"/>
      <c r="G265" s="291"/>
      <c r="H265" s="291"/>
      <c r="I265" s="291"/>
      <c r="J265" s="291"/>
      <c r="K265" s="291"/>
      <c r="L265" s="291"/>
      <c r="M265" s="290"/>
      <c r="N265" s="290"/>
    </row>
    <row r="266" spans="1:14" s="289" customFormat="1">
      <c r="A266" s="826"/>
      <c r="B266" s="817"/>
      <c r="C266" s="30"/>
      <c r="D266" s="499"/>
      <c r="E266" s="290"/>
      <c r="F266" s="290"/>
      <c r="G266" s="291"/>
      <c r="H266" s="291"/>
      <c r="I266" s="291"/>
      <c r="J266" s="291"/>
      <c r="K266" s="291"/>
      <c r="L266" s="291"/>
      <c r="M266" s="290"/>
      <c r="N266" s="290"/>
    </row>
    <row r="267" spans="1:14" s="284" customFormat="1" ht="22.5">
      <c r="A267" s="290"/>
      <c r="B267" s="290"/>
      <c r="C267" s="290"/>
      <c r="D267" s="951" t="s">
        <v>565</v>
      </c>
      <c r="E267" s="742" t="s">
        <v>566</v>
      </c>
      <c r="F267" s="500" t="s">
        <v>260</v>
      </c>
      <c r="G267" s="822"/>
      <c r="H267" s="822"/>
      <c r="I267" s="822"/>
      <c r="J267" s="822"/>
      <c r="K267" s="822"/>
      <c r="L267" s="822"/>
      <c r="M267" s="344"/>
      <c r="N267" s="344"/>
    </row>
    <row r="268" spans="1:14" s="289" customFormat="1" ht="22.5" customHeight="1">
      <c r="A268" s="948" t="s">
        <v>93</v>
      </c>
      <c r="B268" s="341"/>
      <c r="C268" s="344"/>
      <c r="D268" s="952"/>
      <c r="E268" s="503"/>
      <c r="F268" s="1002" t="s">
        <v>567</v>
      </c>
      <c r="G268" s="1003">
        <v>0.3</v>
      </c>
      <c r="H268" s="1003">
        <v>0.3</v>
      </c>
      <c r="I268" s="1003">
        <v>0.8</v>
      </c>
      <c r="J268" s="1003">
        <v>0.82</v>
      </c>
      <c r="K268" s="1003">
        <v>0.84</v>
      </c>
      <c r="L268" s="1003">
        <v>0.86</v>
      </c>
      <c r="M268" s="1003">
        <v>0.9</v>
      </c>
      <c r="N268" s="1003">
        <v>0.9</v>
      </c>
    </row>
    <row r="269" spans="1:14" s="289" customFormat="1">
      <c r="A269" s="949"/>
      <c r="B269" s="357"/>
      <c r="C269" s="357"/>
      <c r="D269" s="952"/>
      <c r="E269" s="503" t="s">
        <v>267</v>
      </c>
      <c r="F269" s="503"/>
      <c r="G269" s="504"/>
      <c r="H269" s="504"/>
      <c r="I269" s="504"/>
      <c r="J269" s="504"/>
      <c r="K269" s="504"/>
      <c r="L269" s="504"/>
      <c r="M269" s="357"/>
      <c r="N269" s="357"/>
    </row>
    <row r="270" spans="1:14" s="284" customFormat="1" ht="48.75" customHeight="1">
      <c r="A270" s="949"/>
      <c r="B270" s="357"/>
      <c r="C270" s="357"/>
      <c r="D270" s="952"/>
      <c r="E270" s="49" t="s">
        <v>568</v>
      </c>
      <c r="F270" s="49" t="s">
        <v>569</v>
      </c>
      <c r="G270" s="506" t="s">
        <v>41</v>
      </c>
      <c r="H270" s="56"/>
      <c r="I270" s="506" t="s">
        <v>41</v>
      </c>
      <c r="J270" s="506" t="s">
        <v>412</v>
      </c>
      <c r="K270" s="509"/>
      <c r="L270" s="509"/>
      <c r="M270" s="509"/>
      <c r="N270" s="509"/>
    </row>
    <row r="271" spans="1:14" s="284" customFormat="1" ht="45">
      <c r="A271" s="949"/>
      <c r="B271" s="894" t="s">
        <v>94</v>
      </c>
      <c r="C271" s="48" t="s">
        <v>95</v>
      </c>
      <c r="D271" s="952"/>
      <c r="E271" s="49" t="s">
        <v>570</v>
      </c>
      <c r="F271" s="49" t="s">
        <v>571</v>
      </c>
      <c r="G271" s="57" t="s">
        <v>572</v>
      </c>
      <c r="H271" s="511"/>
      <c r="I271" s="57">
        <v>12</v>
      </c>
      <c r="J271" s="57">
        <v>12</v>
      </c>
      <c r="K271" s="57">
        <v>12</v>
      </c>
      <c r="L271" s="57">
        <v>12</v>
      </c>
      <c r="M271" s="57">
        <v>12</v>
      </c>
      <c r="N271" s="57">
        <v>12</v>
      </c>
    </row>
    <row r="272" spans="1:14" s="289" customFormat="1" ht="51.75" customHeight="1">
      <c r="A272" s="949"/>
      <c r="B272" s="896"/>
      <c r="C272" s="48" t="s">
        <v>96</v>
      </c>
      <c r="D272" s="952"/>
      <c r="E272" s="459" t="s">
        <v>573</v>
      </c>
      <c r="F272" s="459" t="s">
        <v>574</v>
      </c>
      <c r="G272" s="514" t="s">
        <v>355</v>
      </c>
      <c r="H272" s="514" t="s">
        <v>355</v>
      </c>
      <c r="I272" s="514" t="s">
        <v>355</v>
      </c>
      <c r="J272" s="514" t="s">
        <v>43</v>
      </c>
      <c r="K272" s="514" t="s">
        <v>520</v>
      </c>
      <c r="L272" s="514" t="s">
        <v>412</v>
      </c>
      <c r="M272" s="514" t="s">
        <v>412</v>
      </c>
      <c r="N272" s="514" t="s">
        <v>412</v>
      </c>
    </row>
    <row r="273" spans="1:14" s="289" customFormat="1" ht="45" customHeight="1">
      <c r="A273" s="949"/>
      <c r="B273" s="894" t="s">
        <v>97</v>
      </c>
      <c r="C273" s="58" t="s">
        <v>98</v>
      </c>
      <c r="D273" s="952"/>
      <c r="E273" s="49" t="s">
        <v>575</v>
      </c>
      <c r="F273" s="49" t="s">
        <v>576</v>
      </c>
      <c r="G273" s="509"/>
      <c r="H273" s="56"/>
      <c r="I273" s="517" t="s">
        <v>159</v>
      </c>
      <c r="J273" s="517" t="s">
        <v>159</v>
      </c>
      <c r="K273" s="517" t="s">
        <v>159</v>
      </c>
      <c r="L273" s="517" t="s">
        <v>159</v>
      </c>
      <c r="M273" s="517" t="s">
        <v>159</v>
      </c>
      <c r="N273" s="517" t="s">
        <v>159</v>
      </c>
    </row>
    <row r="274" spans="1:14" s="289" customFormat="1" ht="56.25">
      <c r="A274" s="949"/>
      <c r="B274" s="895"/>
      <c r="C274" s="50" t="s">
        <v>99</v>
      </c>
      <c r="D274" s="952"/>
      <c r="E274" s="49" t="s">
        <v>577</v>
      </c>
      <c r="F274" s="49" t="s">
        <v>578</v>
      </c>
      <c r="G274" s="506" t="s">
        <v>355</v>
      </c>
      <c r="H274" s="506" t="s">
        <v>355</v>
      </c>
      <c r="I274" s="506" t="s">
        <v>355</v>
      </c>
      <c r="J274" s="506" t="s">
        <v>43</v>
      </c>
      <c r="K274" s="511" t="s">
        <v>579</v>
      </c>
      <c r="L274" s="511" t="s">
        <v>494</v>
      </c>
      <c r="M274" s="511" t="s">
        <v>376</v>
      </c>
      <c r="N274" s="511" t="s">
        <v>376</v>
      </c>
    </row>
    <row r="275" spans="1:14" s="284" customFormat="1" ht="56.25">
      <c r="A275" s="949"/>
      <c r="B275" s="895"/>
      <c r="C275" s="50" t="s">
        <v>580</v>
      </c>
      <c r="D275" s="952"/>
      <c r="E275" s="49" t="s">
        <v>581</v>
      </c>
      <c r="F275" s="49" t="s">
        <v>582</v>
      </c>
      <c r="G275" s="56" t="s">
        <v>583</v>
      </c>
      <c r="H275" s="56">
        <v>16</v>
      </c>
      <c r="I275" s="56">
        <v>22</v>
      </c>
      <c r="J275" s="56">
        <v>22</v>
      </c>
      <c r="K275" s="56">
        <v>22</v>
      </c>
      <c r="L275" s="56">
        <v>22</v>
      </c>
      <c r="M275" s="56">
        <v>30</v>
      </c>
      <c r="N275" s="56">
        <v>30</v>
      </c>
    </row>
    <row r="276" spans="1:14" s="289" customFormat="1" ht="33.75">
      <c r="A276" s="949"/>
      <c r="B276" s="895"/>
      <c r="C276" s="48" t="s">
        <v>100</v>
      </c>
      <c r="D276" s="952"/>
      <c r="E276" s="49" t="s">
        <v>584</v>
      </c>
      <c r="F276" s="435" t="s">
        <v>585</v>
      </c>
      <c r="G276" s="506" t="s">
        <v>520</v>
      </c>
      <c r="H276" s="506" t="s">
        <v>520</v>
      </c>
      <c r="I276" s="506" t="s">
        <v>520</v>
      </c>
      <c r="J276" s="506" t="s">
        <v>521</v>
      </c>
      <c r="K276" s="506" t="s">
        <v>420</v>
      </c>
      <c r="L276" s="506" t="s">
        <v>421</v>
      </c>
      <c r="M276" s="506" t="s">
        <v>412</v>
      </c>
      <c r="N276" s="506" t="s">
        <v>412</v>
      </c>
    </row>
    <row r="277" spans="1:14" s="284" customFormat="1" ht="33.75">
      <c r="A277" s="950"/>
      <c r="B277" s="896"/>
      <c r="C277" s="48" t="s">
        <v>101</v>
      </c>
      <c r="D277" s="953"/>
      <c r="E277" s="49" t="s">
        <v>586</v>
      </c>
      <c r="F277" s="49" t="s">
        <v>587</v>
      </c>
      <c r="G277" s="506" t="s">
        <v>520</v>
      </c>
      <c r="H277" s="506" t="s">
        <v>520</v>
      </c>
      <c r="I277" s="506"/>
      <c r="J277" s="506" t="s">
        <v>521</v>
      </c>
      <c r="K277" s="506" t="s">
        <v>420</v>
      </c>
      <c r="L277" s="506" t="s">
        <v>421</v>
      </c>
      <c r="M277" s="506" t="s">
        <v>412</v>
      </c>
      <c r="N277" s="506" t="s">
        <v>412</v>
      </c>
    </row>
    <row r="278" spans="1:14" s="284" customFormat="1" ht="33.75">
      <c r="A278" s="826"/>
      <c r="B278" s="815"/>
      <c r="C278" s="815" t="s">
        <v>102</v>
      </c>
      <c r="D278" s="823"/>
      <c r="E278" s="49" t="s">
        <v>588</v>
      </c>
      <c r="F278" s="49" t="s">
        <v>589</v>
      </c>
      <c r="G278" s="506"/>
      <c r="H278" s="506"/>
      <c r="I278" s="517" t="s">
        <v>161</v>
      </c>
      <c r="J278" s="517" t="s">
        <v>162</v>
      </c>
      <c r="K278" s="517" t="s">
        <v>163</v>
      </c>
      <c r="L278" s="517" t="s">
        <v>164</v>
      </c>
      <c r="M278" s="517" t="s">
        <v>165</v>
      </c>
      <c r="N278" s="517" t="s">
        <v>165</v>
      </c>
    </row>
    <row r="279" spans="1:14" s="289" customFormat="1">
      <c r="A279" s="276"/>
      <c r="B279" s="459"/>
      <c r="C279" s="284"/>
      <c r="D279" s="437"/>
      <c r="E279" s="437"/>
      <c r="F279" s="437"/>
      <c r="G279" s="520"/>
      <c r="H279" s="521"/>
      <c r="I279" s="521"/>
      <c r="J279" s="524"/>
      <c r="K279" s="524"/>
      <c r="L279" s="524"/>
      <c r="M279" s="524"/>
      <c r="N279" s="524"/>
    </row>
    <row r="280" spans="1:14" s="284" customFormat="1" ht="33.75">
      <c r="A280" s="290"/>
      <c r="B280" s="290"/>
      <c r="C280" s="290"/>
      <c r="D280" s="951" t="s">
        <v>661</v>
      </c>
      <c r="E280" s="342" t="s">
        <v>662</v>
      </c>
      <c r="F280" s="279" t="s">
        <v>260</v>
      </c>
      <c r="G280" s="280"/>
      <c r="H280" s="280"/>
      <c r="I280" s="280"/>
      <c r="J280" s="280"/>
      <c r="K280" s="280"/>
      <c r="L280" s="280"/>
      <c r="M280" s="279"/>
      <c r="N280" s="279"/>
    </row>
    <row r="281" spans="1:14" s="289" customFormat="1" ht="33.75" customHeight="1">
      <c r="A281" s="948" t="s">
        <v>117</v>
      </c>
      <c r="B281" s="341"/>
      <c r="C281" s="341"/>
      <c r="D281" s="952"/>
      <c r="E281" s="568"/>
      <c r="F281" s="1004" t="s">
        <v>663</v>
      </c>
      <c r="G281" s="1006">
        <v>0.5</v>
      </c>
      <c r="H281" s="1005">
        <v>0.50360000000000005</v>
      </c>
      <c r="I281" s="1006">
        <v>0.55000000000000004</v>
      </c>
      <c r="J281" s="1006">
        <v>0.6</v>
      </c>
      <c r="K281" s="1006">
        <v>0.65</v>
      </c>
      <c r="L281" s="1006">
        <v>0.7</v>
      </c>
      <c r="M281" s="1006">
        <v>0.75</v>
      </c>
      <c r="N281" s="1006">
        <v>0.75</v>
      </c>
    </row>
    <row r="282" spans="1:14" s="289" customFormat="1" ht="24">
      <c r="A282" s="949"/>
      <c r="B282" s="357"/>
      <c r="C282" s="357"/>
      <c r="D282" s="952"/>
      <c r="E282" s="357"/>
      <c r="F282" s="1004" t="s">
        <v>664</v>
      </c>
      <c r="G282" s="1005">
        <v>0.87509999999999999</v>
      </c>
      <c r="H282" s="1006">
        <v>0.9</v>
      </c>
      <c r="I282" s="1006">
        <v>0.93</v>
      </c>
      <c r="J282" s="1006">
        <v>0.96</v>
      </c>
      <c r="K282" s="1006">
        <v>0.99</v>
      </c>
      <c r="L282" s="1006">
        <v>1</v>
      </c>
      <c r="M282" s="1006">
        <v>1</v>
      </c>
      <c r="N282" s="1006">
        <v>1</v>
      </c>
    </row>
    <row r="283" spans="1:14" s="289" customFormat="1">
      <c r="A283" s="949"/>
      <c r="B283" s="357"/>
      <c r="C283" s="357"/>
      <c r="D283" s="952"/>
      <c r="E283" s="397" t="s">
        <v>267</v>
      </c>
      <c r="F283" s="290"/>
      <c r="G283" s="291"/>
      <c r="H283" s="291"/>
      <c r="I283" s="291"/>
      <c r="J283" s="291"/>
      <c r="K283" s="291"/>
      <c r="L283" s="291"/>
      <c r="M283" s="290"/>
      <c r="N283" s="290"/>
    </row>
    <row r="284" spans="1:14" s="289" customFormat="1" ht="40.5" customHeight="1">
      <c r="A284" s="949"/>
      <c r="B284" s="397"/>
      <c r="C284" s="397"/>
      <c r="D284" s="952"/>
      <c r="E284" s="818" t="s">
        <v>665</v>
      </c>
      <c r="F284" s="30" t="s">
        <v>666</v>
      </c>
      <c r="G284" s="56" t="s">
        <v>667</v>
      </c>
      <c r="H284" s="569">
        <v>55</v>
      </c>
      <c r="I284" s="569">
        <v>60</v>
      </c>
      <c r="J284" s="569">
        <v>65</v>
      </c>
      <c r="K284" s="569">
        <v>75</v>
      </c>
      <c r="L284" s="569">
        <v>80</v>
      </c>
      <c r="M284" s="569">
        <v>87</v>
      </c>
      <c r="N284" s="569">
        <v>87</v>
      </c>
    </row>
    <row r="285" spans="1:14" s="289" customFormat="1" ht="27" customHeight="1">
      <c r="A285" s="949"/>
      <c r="B285" s="32" t="s">
        <v>118</v>
      </c>
      <c r="C285" s="45" t="s">
        <v>119</v>
      </c>
      <c r="D285" s="952"/>
      <c r="E285" s="571" t="s">
        <v>668</v>
      </c>
      <c r="F285" s="572" t="s">
        <v>669</v>
      </c>
      <c r="G285" s="569">
        <v>75</v>
      </c>
      <c r="H285" s="569">
        <v>81</v>
      </c>
      <c r="I285" s="569">
        <v>84</v>
      </c>
      <c r="J285" s="569">
        <v>87</v>
      </c>
      <c r="K285" s="569">
        <v>90</v>
      </c>
      <c r="L285" s="569">
        <v>92</v>
      </c>
      <c r="M285" s="569">
        <v>95</v>
      </c>
      <c r="N285" s="569">
        <v>95</v>
      </c>
    </row>
    <row r="286" spans="1:14" s="289" customFormat="1" ht="33.75" customHeight="1">
      <c r="A286" s="949"/>
      <c r="B286" s="900" t="s">
        <v>120</v>
      </c>
      <c r="C286" s="30" t="s">
        <v>121</v>
      </c>
      <c r="D286" s="952"/>
      <c r="E286" s="573" t="s">
        <v>670</v>
      </c>
      <c r="F286" s="30" t="s">
        <v>671</v>
      </c>
      <c r="G286" s="56" t="s">
        <v>672</v>
      </c>
      <c r="H286" s="569">
        <v>83</v>
      </c>
      <c r="I286" s="569">
        <v>88</v>
      </c>
      <c r="J286" s="569">
        <v>95</v>
      </c>
      <c r="K286" s="569">
        <v>97</v>
      </c>
      <c r="L286" s="569">
        <v>98</v>
      </c>
      <c r="M286" s="569">
        <v>100</v>
      </c>
      <c r="N286" s="569">
        <v>100</v>
      </c>
    </row>
    <row r="287" spans="1:14" s="289" customFormat="1" ht="45">
      <c r="A287" s="949"/>
      <c r="B287" s="901"/>
      <c r="C287" s="39" t="s">
        <v>673</v>
      </c>
      <c r="D287" s="952"/>
      <c r="E287" s="574" t="s">
        <v>674</v>
      </c>
      <c r="F287" s="30" t="s">
        <v>675</v>
      </c>
      <c r="G287" s="575"/>
      <c r="H287" s="575"/>
      <c r="I287" s="575"/>
      <c r="J287" s="575"/>
      <c r="K287" s="575"/>
      <c r="L287" s="575"/>
      <c r="M287" s="575"/>
      <c r="N287" s="575"/>
    </row>
    <row r="288" spans="1:14" s="289" customFormat="1" ht="33.75">
      <c r="A288" s="949"/>
      <c r="B288" s="901"/>
      <c r="C288" s="39" t="s">
        <v>122</v>
      </c>
      <c r="D288" s="952"/>
      <c r="E288" s="32" t="s">
        <v>676</v>
      </c>
      <c r="F288" s="30" t="s">
        <v>677</v>
      </c>
      <c r="G288" s="56" t="s">
        <v>678</v>
      </c>
      <c r="H288" s="569">
        <v>94</v>
      </c>
      <c r="I288" s="56" t="s">
        <v>679</v>
      </c>
      <c r="J288" s="569">
        <v>95</v>
      </c>
      <c r="K288" s="569">
        <v>96</v>
      </c>
      <c r="L288" s="569">
        <v>96</v>
      </c>
      <c r="M288" s="56" t="s">
        <v>680</v>
      </c>
      <c r="N288" s="56" t="s">
        <v>680</v>
      </c>
    </row>
    <row r="289" spans="1:14" s="284" customFormat="1" ht="37.5" customHeight="1">
      <c r="A289" s="949"/>
      <c r="B289" s="900" t="s">
        <v>123</v>
      </c>
      <c r="C289" s="30" t="s">
        <v>124</v>
      </c>
      <c r="D289" s="952"/>
      <c r="E289" s="574" t="s">
        <v>681</v>
      </c>
      <c r="F289" s="32" t="s">
        <v>682</v>
      </c>
      <c r="G289" s="569"/>
      <c r="H289" s="569"/>
      <c r="I289" s="569"/>
      <c r="J289" s="569"/>
      <c r="K289" s="569"/>
      <c r="L289" s="569"/>
      <c r="M289" s="569"/>
      <c r="N289" s="569"/>
    </row>
    <row r="290" spans="1:14" s="289" customFormat="1" ht="45">
      <c r="A290" s="949"/>
      <c r="B290" s="901"/>
      <c r="C290" s="39" t="s">
        <v>125</v>
      </c>
      <c r="D290" s="952"/>
      <c r="E290" s="573" t="s">
        <v>683</v>
      </c>
      <c r="F290" s="39" t="s">
        <v>684</v>
      </c>
      <c r="G290" s="569">
        <v>103</v>
      </c>
      <c r="H290" s="569">
        <v>90</v>
      </c>
      <c r="I290" s="569">
        <v>92</v>
      </c>
      <c r="J290" s="569">
        <v>95</v>
      </c>
      <c r="K290" s="569">
        <v>96</v>
      </c>
      <c r="L290" s="569">
        <v>96</v>
      </c>
      <c r="M290" s="569">
        <v>97</v>
      </c>
      <c r="N290" s="569">
        <v>97</v>
      </c>
    </row>
    <row r="291" spans="1:14" s="289" customFormat="1" ht="22.5" customHeight="1">
      <c r="A291" s="949"/>
      <c r="B291" s="901"/>
      <c r="C291" s="39" t="s">
        <v>126</v>
      </c>
      <c r="D291" s="952"/>
      <c r="E291" s="574" t="s">
        <v>685</v>
      </c>
      <c r="F291" s="30" t="s">
        <v>686</v>
      </c>
      <c r="G291" s="56" t="s">
        <v>687</v>
      </c>
      <c r="H291" s="569">
        <v>84</v>
      </c>
      <c r="I291" s="569">
        <v>88</v>
      </c>
      <c r="J291" s="569">
        <v>90</v>
      </c>
      <c r="K291" s="569">
        <v>93</v>
      </c>
      <c r="L291" s="569">
        <v>95</v>
      </c>
      <c r="M291" s="569">
        <v>97</v>
      </c>
      <c r="N291" s="569">
        <v>97</v>
      </c>
    </row>
    <row r="292" spans="1:14" s="289" customFormat="1" ht="33.75">
      <c r="A292" s="949"/>
      <c r="B292" s="901"/>
      <c r="C292" s="31" t="s">
        <v>127</v>
      </c>
      <c r="D292" s="952"/>
      <c r="E292" s="574" t="s">
        <v>688</v>
      </c>
      <c r="F292" s="30" t="s">
        <v>689</v>
      </c>
      <c r="G292" s="56" t="s">
        <v>690</v>
      </c>
      <c r="H292" s="569">
        <v>70</v>
      </c>
      <c r="I292" s="569">
        <v>74</v>
      </c>
      <c r="J292" s="569">
        <v>78</v>
      </c>
      <c r="K292" s="569">
        <v>80</v>
      </c>
      <c r="L292" s="569">
        <v>84</v>
      </c>
      <c r="M292" s="569">
        <v>88</v>
      </c>
      <c r="N292" s="569">
        <v>88</v>
      </c>
    </row>
    <row r="293" spans="1:14" s="284" customFormat="1" ht="33.75">
      <c r="A293" s="949"/>
      <c r="B293" s="901"/>
      <c r="C293" s="344"/>
      <c r="D293" s="952"/>
      <c r="E293" s="574" t="s">
        <v>691</v>
      </c>
      <c r="F293" s="30" t="s">
        <v>692</v>
      </c>
      <c r="G293" s="569">
        <v>50</v>
      </c>
      <c r="H293" s="569">
        <v>55</v>
      </c>
      <c r="I293" s="569">
        <v>60</v>
      </c>
      <c r="J293" s="569">
        <v>65</v>
      </c>
      <c r="K293" s="569">
        <v>70</v>
      </c>
      <c r="L293" s="569">
        <v>75</v>
      </c>
      <c r="M293" s="569">
        <v>80</v>
      </c>
      <c r="N293" s="569">
        <v>80</v>
      </c>
    </row>
    <row r="294" spans="1:14" s="284" customFormat="1" ht="22.5">
      <c r="A294" s="949"/>
      <c r="B294" s="816"/>
      <c r="C294" s="344"/>
      <c r="D294" s="952"/>
      <c r="E294" s="32" t="s">
        <v>693</v>
      </c>
      <c r="F294" s="32" t="s">
        <v>694</v>
      </c>
      <c r="G294" s="576"/>
      <c r="H294" s="576"/>
      <c r="I294" s="576">
        <v>100</v>
      </c>
      <c r="J294" s="576">
        <v>100</v>
      </c>
      <c r="K294" s="576">
        <v>100</v>
      </c>
      <c r="L294" s="576">
        <v>100</v>
      </c>
      <c r="M294" s="576">
        <v>100</v>
      </c>
      <c r="N294" s="576">
        <v>100</v>
      </c>
    </row>
    <row r="295" spans="1:14" s="284" customFormat="1" ht="22.5">
      <c r="A295" s="949"/>
      <c r="B295" s="816"/>
      <c r="C295" s="344"/>
      <c r="D295" s="952"/>
      <c r="E295" s="32" t="s">
        <v>695</v>
      </c>
      <c r="F295" s="32" t="s">
        <v>696</v>
      </c>
      <c r="G295" s="576"/>
      <c r="H295" s="576"/>
      <c r="I295" s="576">
        <v>100</v>
      </c>
      <c r="J295" s="576">
        <v>100</v>
      </c>
      <c r="K295" s="576">
        <v>100</v>
      </c>
      <c r="L295" s="576">
        <v>100</v>
      </c>
      <c r="M295" s="576">
        <v>100</v>
      </c>
      <c r="N295" s="576">
        <v>100</v>
      </c>
    </row>
    <row r="296" spans="1:14" s="284" customFormat="1" ht="22.5">
      <c r="A296" s="949"/>
      <c r="B296" s="816"/>
      <c r="C296" s="344"/>
      <c r="D296" s="952"/>
      <c r="E296" s="32" t="s">
        <v>697</v>
      </c>
      <c r="F296" s="32" t="s">
        <v>698</v>
      </c>
      <c r="G296" s="576"/>
      <c r="H296" s="576"/>
      <c r="I296" s="576">
        <v>100</v>
      </c>
      <c r="J296" s="576">
        <v>100</v>
      </c>
      <c r="K296" s="576">
        <v>100</v>
      </c>
      <c r="L296" s="576">
        <v>100</v>
      </c>
      <c r="M296" s="576">
        <v>100</v>
      </c>
      <c r="N296" s="576">
        <v>100</v>
      </c>
    </row>
    <row r="297" spans="1:14" s="284" customFormat="1" ht="33.75">
      <c r="A297" s="949"/>
      <c r="B297" s="816"/>
      <c r="C297" s="344"/>
      <c r="D297" s="952"/>
      <c r="E297" s="295" t="s">
        <v>699</v>
      </c>
      <c r="F297" s="32" t="s">
        <v>700</v>
      </c>
      <c r="G297" s="576"/>
      <c r="H297" s="576"/>
      <c r="I297" s="576">
        <v>100</v>
      </c>
      <c r="J297" s="576">
        <v>100</v>
      </c>
      <c r="K297" s="576">
        <v>100</v>
      </c>
      <c r="L297" s="576">
        <v>100</v>
      </c>
      <c r="M297" s="576">
        <v>100</v>
      </c>
      <c r="N297" s="576">
        <v>100</v>
      </c>
    </row>
    <row r="298" spans="1:14" s="284" customFormat="1" ht="33.75">
      <c r="A298" s="949"/>
      <c r="B298" s="816"/>
      <c r="C298" s="344"/>
      <c r="D298" s="952"/>
      <c r="E298" s="295" t="s">
        <v>701</v>
      </c>
      <c r="F298" s="295" t="s">
        <v>702</v>
      </c>
      <c r="G298" s="576"/>
      <c r="H298" s="576"/>
      <c r="I298" s="576">
        <v>100</v>
      </c>
      <c r="J298" s="576">
        <v>100</v>
      </c>
      <c r="K298" s="576">
        <v>100</v>
      </c>
      <c r="L298" s="576">
        <v>100</v>
      </c>
      <c r="M298" s="576">
        <v>100</v>
      </c>
      <c r="N298" s="576">
        <v>100</v>
      </c>
    </row>
    <row r="299" spans="1:14" s="284" customFormat="1">
      <c r="A299" s="949"/>
      <c r="B299" s="816"/>
      <c r="C299" s="344"/>
      <c r="D299" s="952"/>
      <c r="E299" s="295" t="s">
        <v>703</v>
      </c>
      <c r="F299" s="295" t="s">
        <v>704</v>
      </c>
      <c r="G299" s="579"/>
      <c r="H299" s="579"/>
      <c r="I299" s="576">
        <v>100</v>
      </c>
      <c r="J299" s="576">
        <v>100</v>
      </c>
      <c r="K299" s="576">
        <v>100</v>
      </c>
      <c r="L299" s="576">
        <v>100</v>
      </c>
      <c r="M299" s="576">
        <v>100</v>
      </c>
      <c r="N299" s="576">
        <v>100</v>
      </c>
    </row>
    <row r="300" spans="1:14" s="284" customFormat="1" ht="22.5">
      <c r="A300" s="949"/>
      <c r="B300" s="816"/>
      <c r="C300" s="344"/>
      <c r="D300" s="952"/>
      <c r="E300" s="295" t="s">
        <v>705</v>
      </c>
      <c r="F300" s="295" t="s">
        <v>706</v>
      </c>
      <c r="G300" s="579"/>
      <c r="H300" s="579"/>
      <c r="I300" s="576">
        <v>100</v>
      </c>
      <c r="J300" s="576">
        <v>100</v>
      </c>
      <c r="K300" s="576">
        <v>100</v>
      </c>
      <c r="L300" s="576">
        <v>100</v>
      </c>
      <c r="M300" s="576">
        <v>100</v>
      </c>
      <c r="N300" s="576">
        <v>100</v>
      </c>
    </row>
    <row r="301" spans="1:14" s="284" customFormat="1" ht="22.5">
      <c r="A301" s="949"/>
      <c r="B301" s="816"/>
      <c r="C301" s="344"/>
      <c r="D301" s="952"/>
      <c r="E301" s="295" t="s">
        <v>707</v>
      </c>
      <c r="F301" s="295" t="s">
        <v>708</v>
      </c>
      <c r="G301" s="579"/>
      <c r="H301" s="579"/>
      <c r="I301" s="576">
        <v>100</v>
      </c>
      <c r="J301" s="576">
        <v>100</v>
      </c>
      <c r="K301" s="576">
        <v>100</v>
      </c>
      <c r="L301" s="576">
        <v>100</v>
      </c>
      <c r="M301" s="576">
        <v>100</v>
      </c>
      <c r="N301" s="576">
        <v>100</v>
      </c>
    </row>
    <row r="302" spans="1:14" s="284" customFormat="1" ht="22.5">
      <c r="A302" s="950"/>
      <c r="B302" s="817"/>
      <c r="C302" s="340"/>
      <c r="D302" s="953"/>
      <c r="E302" s="295" t="s">
        <v>709</v>
      </c>
      <c r="F302" s="295" t="s">
        <v>710</v>
      </c>
      <c r="G302" s="575"/>
      <c r="H302" s="575"/>
      <c r="I302" s="569">
        <v>100</v>
      </c>
      <c r="J302" s="569">
        <v>100</v>
      </c>
      <c r="K302" s="569">
        <v>100</v>
      </c>
      <c r="L302" s="569">
        <v>100</v>
      </c>
      <c r="M302" s="569">
        <v>100</v>
      </c>
      <c r="N302" s="569">
        <v>100</v>
      </c>
    </row>
  </sheetData>
  <mergeCells count="68">
    <mergeCell ref="B286:B288"/>
    <mergeCell ref="B289:B293"/>
    <mergeCell ref="D280:D302"/>
    <mergeCell ref="A281:A302"/>
    <mergeCell ref="D257:D264"/>
    <mergeCell ref="A258:A265"/>
    <mergeCell ref="B262:B265"/>
    <mergeCell ref="D267:D277"/>
    <mergeCell ref="A268:A277"/>
    <mergeCell ref="B271:B272"/>
    <mergeCell ref="B273:B277"/>
    <mergeCell ref="B224:B225"/>
    <mergeCell ref="D232:D238"/>
    <mergeCell ref="A233:A238"/>
    <mergeCell ref="A241:A247"/>
    <mergeCell ref="B241:B247"/>
    <mergeCell ref="C241:C247"/>
    <mergeCell ref="D241:D247"/>
    <mergeCell ref="B193:B204"/>
    <mergeCell ref="B205:B209"/>
    <mergeCell ref="B211:B223"/>
    <mergeCell ref="B158:B160"/>
    <mergeCell ref="A186:A204"/>
    <mergeCell ref="A146:A153"/>
    <mergeCell ref="B146:B153"/>
    <mergeCell ref="A156:A165"/>
    <mergeCell ref="D145:D153"/>
    <mergeCell ref="D131:D140"/>
    <mergeCell ref="A132:A143"/>
    <mergeCell ref="B132:B143"/>
    <mergeCell ref="D115:D128"/>
    <mergeCell ref="A116:A128"/>
    <mergeCell ref="D92:D103"/>
    <mergeCell ref="A93:A103"/>
    <mergeCell ref="B93:B103"/>
    <mergeCell ref="D69:D74"/>
    <mergeCell ref="A71:A76"/>
    <mergeCell ref="B71:B76"/>
    <mergeCell ref="D78:D85"/>
    <mergeCell ref="A79:A86"/>
    <mergeCell ref="B79:B86"/>
    <mergeCell ref="D55:D58"/>
    <mergeCell ref="A56:A58"/>
    <mergeCell ref="B56:B58"/>
    <mergeCell ref="C56:C58"/>
    <mergeCell ref="A61:A66"/>
    <mergeCell ref="B61:B66"/>
    <mergeCell ref="C61:C66"/>
    <mergeCell ref="D61:D66"/>
    <mergeCell ref="D26:D43"/>
    <mergeCell ref="A27:A43"/>
    <mergeCell ref="B27:B43"/>
    <mergeCell ref="C27:C43"/>
    <mergeCell ref="D45:D53"/>
    <mergeCell ref="A46:A53"/>
    <mergeCell ref="B46:B53"/>
    <mergeCell ref="C46:C53"/>
    <mergeCell ref="H22:N22"/>
    <mergeCell ref="A17:N17"/>
    <mergeCell ref="A18:N18"/>
    <mergeCell ref="A19:N19"/>
    <mergeCell ref="A22:A24"/>
    <mergeCell ref="B22:B24"/>
    <mergeCell ref="C22:C24"/>
    <mergeCell ref="D22:D24"/>
    <mergeCell ref="E22:E24"/>
    <mergeCell ref="F22:F24"/>
    <mergeCell ref="G22:G24"/>
  </mergeCells>
  <pageMargins left="0.11811023622047245" right="0.11811023622047245" top="0.74803149606299213" bottom="0.74803149606299213" header="0.31496062992125984" footer="0.31496062992125984"/>
  <pageSetup paperSize="9" scale="47" orientation="landscape" horizontalDpi="0" verticalDpi="0" r:id="rId1"/>
  <rowBreaks count="3" manualBreakCount="3">
    <brk id="66" max="21" man="1"/>
    <brk id="104" max="16383" man="1"/>
    <brk id="285" max="21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sqref="A1:F17"/>
    </sheetView>
  </sheetViews>
  <sheetFormatPr defaultRowHeight="14.25"/>
  <cols>
    <col min="1" max="1" width="5.28515625" style="90" customWidth="1"/>
    <col min="2" max="2" width="32.5703125" style="90" customWidth="1"/>
    <col min="3" max="3" width="30.42578125" style="90" customWidth="1"/>
    <col min="4" max="4" width="31.7109375" style="90" customWidth="1"/>
    <col min="5" max="5" width="31.85546875" style="90" customWidth="1"/>
    <col min="6" max="6" width="28.140625" style="90" customWidth="1"/>
    <col min="7" max="16384" width="9.140625" style="90"/>
  </cols>
  <sheetData>
    <row r="1" spans="1:7" ht="15">
      <c r="A1" s="831" t="s">
        <v>1331</v>
      </c>
      <c r="B1" s="831"/>
      <c r="C1" s="831"/>
      <c r="D1" s="831"/>
      <c r="E1" s="831"/>
      <c r="F1" s="831"/>
    </row>
    <row r="2" spans="1:7" ht="15">
      <c r="A2" s="831" t="s">
        <v>1367</v>
      </c>
      <c r="B2" s="831"/>
      <c r="C2" s="831"/>
      <c r="D2" s="831"/>
      <c r="E2" s="831"/>
      <c r="F2" s="831"/>
    </row>
    <row r="4" spans="1:7" s="787" customFormat="1" ht="51.75" customHeight="1">
      <c r="A4" s="796" t="s">
        <v>176</v>
      </c>
      <c r="B4" s="802" t="s">
        <v>1368</v>
      </c>
      <c r="C4" s="802" t="s">
        <v>1369</v>
      </c>
      <c r="D4" s="802" t="s">
        <v>1370</v>
      </c>
      <c r="E4" s="802" t="s">
        <v>1394</v>
      </c>
      <c r="F4" s="802" t="s">
        <v>1371</v>
      </c>
      <c r="G4" s="808"/>
    </row>
    <row r="5" spans="1:7" s="665" customFormat="1" ht="28.5">
      <c r="A5" s="809">
        <v>1</v>
      </c>
      <c r="B5" s="762" t="s">
        <v>1334</v>
      </c>
      <c r="C5" s="762" t="s">
        <v>1372</v>
      </c>
      <c r="D5" s="762" t="s">
        <v>1373</v>
      </c>
      <c r="E5" s="762" t="s">
        <v>80</v>
      </c>
      <c r="F5" s="762" t="s">
        <v>1374</v>
      </c>
    </row>
    <row r="6" spans="1:7" s="665" customFormat="1" ht="28.5">
      <c r="A6" s="809">
        <v>2</v>
      </c>
      <c r="B6" s="762" t="s">
        <v>1337</v>
      </c>
      <c r="C6" s="762" t="s">
        <v>1375</v>
      </c>
      <c r="D6" s="762" t="s">
        <v>1376</v>
      </c>
      <c r="E6" s="762" t="s">
        <v>1377</v>
      </c>
      <c r="F6" s="762" t="s">
        <v>1378</v>
      </c>
    </row>
    <row r="7" spans="1:7" s="665" customFormat="1" ht="28.5">
      <c r="A7" s="809">
        <v>3</v>
      </c>
      <c r="B7" s="769" t="s">
        <v>1338</v>
      </c>
      <c r="C7" s="769" t="s">
        <v>1379</v>
      </c>
      <c r="D7" s="769" t="s">
        <v>1380</v>
      </c>
      <c r="E7" s="769" t="s">
        <v>1381</v>
      </c>
      <c r="F7" s="762" t="s">
        <v>1382</v>
      </c>
    </row>
    <row r="8" spans="1:7" s="665" customFormat="1" ht="42.75">
      <c r="A8" s="809">
        <v>4</v>
      </c>
      <c r="B8" s="762" t="s">
        <v>1339</v>
      </c>
      <c r="C8" s="762" t="s">
        <v>1383</v>
      </c>
      <c r="D8" s="762" t="s">
        <v>1380</v>
      </c>
      <c r="E8" s="769" t="s">
        <v>1384</v>
      </c>
      <c r="F8" s="762" t="s">
        <v>1385</v>
      </c>
    </row>
    <row r="9" spans="1:7" s="665" customFormat="1" ht="28.5">
      <c r="A9" s="809">
        <v>5</v>
      </c>
      <c r="B9" s="762" t="s">
        <v>1340</v>
      </c>
      <c r="C9" s="762" t="s">
        <v>1386</v>
      </c>
      <c r="D9" s="762" t="s">
        <v>1387</v>
      </c>
      <c r="E9" s="762" t="s">
        <v>1388</v>
      </c>
      <c r="F9" s="762" t="s">
        <v>1389</v>
      </c>
    </row>
    <row r="10" spans="1:7" s="665" customFormat="1" ht="28.5">
      <c r="A10" s="809">
        <v>6</v>
      </c>
      <c r="B10" s="762" t="s">
        <v>1341</v>
      </c>
      <c r="C10" s="762" t="s">
        <v>1386</v>
      </c>
      <c r="D10" s="762" t="s">
        <v>1387</v>
      </c>
      <c r="E10" s="762" t="s">
        <v>1388</v>
      </c>
      <c r="F10" s="762" t="s">
        <v>1389</v>
      </c>
    </row>
    <row r="11" spans="1:7" s="665" customFormat="1" ht="28.5">
      <c r="A11" s="809">
        <v>7</v>
      </c>
      <c r="B11" s="762" t="s">
        <v>1342</v>
      </c>
      <c r="C11" s="762" t="s">
        <v>1386</v>
      </c>
      <c r="D11" s="762" t="s">
        <v>1387</v>
      </c>
      <c r="E11" s="762" t="s">
        <v>1388</v>
      </c>
      <c r="F11" s="762" t="s">
        <v>1389</v>
      </c>
    </row>
    <row r="12" spans="1:7" s="665" customFormat="1" ht="28.5">
      <c r="A12" s="809">
        <v>8</v>
      </c>
      <c r="B12" s="762" t="s">
        <v>1343</v>
      </c>
      <c r="C12" s="762" t="s">
        <v>1386</v>
      </c>
      <c r="D12" s="762" t="s">
        <v>1387</v>
      </c>
      <c r="E12" s="762" t="s">
        <v>1388</v>
      </c>
      <c r="F12" s="762" t="s">
        <v>1389</v>
      </c>
    </row>
    <row r="13" spans="1:7" s="665" customFormat="1" ht="28.5">
      <c r="A13" s="809">
        <v>9</v>
      </c>
      <c r="B13" s="762" t="s">
        <v>1344</v>
      </c>
      <c r="C13" s="762" t="s">
        <v>1386</v>
      </c>
      <c r="D13" s="762" t="s">
        <v>1387</v>
      </c>
      <c r="E13" s="762" t="s">
        <v>1388</v>
      </c>
      <c r="F13" s="762" t="s">
        <v>1389</v>
      </c>
    </row>
    <row r="14" spans="1:7" s="665" customFormat="1" ht="28.5">
      <c r="A14" s="809">
        <v>10</v>
      </c>
      <c r="B14" s="762" t="s">
        <v>1345</v>
      </c>
      <c r="C14" s="762" t="s">
        <v>1386</v>
      </c>
      <c r="D14" s="762" t="s">
        <v>1387</v>
      </c>
      <c r="E14" s="762" t="s">
        <v>1388</v>
      </c>
      <c r="F14" s="762" t="s">
        <v>1389</v>
      </c>
    </row>
    <row r="15" spans="1:7" s="665" customFormat="1" ht="28.5">
      <c r="A15" s="809">
        <v>11</v>
      </c>
      <c r="B15" s="762" t="s">
        <v>1346</v>
      </c>
      <c r="C15" s="762" t="s">
        <v>1386</v>
      </c>
      <c r="D15" s="762" t="s">
        <v>1387</v>
      </c>
      <c r="E15" s="762" t="s">
        <v>1388</v>
      </c>
      <c r="F15" s="762" t="s">
        <v>1389</v>
      </c>
    </row>
    <row r="16" spans="1:7" s="665" customFormat="1" ht="28.5">
      <c r="A16" s="809">
        <v>14</v>
      </c>
      <c r="B16" s="762" t="s">
        <v>1347</v>
      </c>
      <c r="C16" s="762" t="s">
        <v>1386</v>
      </c>
      <c r="D16" s="762" t="s">
        <v>1387</v>
      </c>
      <c r="E16" s="762" t="s">
        <v>1388</v>
      </c>
      <c r="F16" s="762" t="s">
        <v>1389</v>
      </c>
    </row>
    <row r="17" spans="1:6" s="665" customFormat="1" ht="28.5">
      <c r="A17" s="809">
        <v>15</v>
      </c>
      <c r="B17" s="762" t="s">
        <v>1348</v>
      </c>
      <c r="C17" s="762" t="s">
        <v>1390</v>
      </c>
      <c r="D17" s="762" t="s">
        <v>1391</v>
      </c>
      <c r="E17" s="762" t="s">
        <v>1392</v>
      </c>
      <c r="F17" s="762" t="s">
        <v>1393</v>
      </c>
    </row>
  </sheetData>
  <mergeCells count="2">
    <mergeCell ref="A1:F1"/>
    <mergeCell ref="A2:F2"/>
  </mergeCells>
  <pageMargins left="0.25" right="0.22" top="0.75" bottom="0.75" header="0.3" footer="0.3"/>
  <pageSetup paperSize="9" scale="85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sqref="A1:E9"/>
    </sheetView>
  </sheetViews>
  <sheetFormatPr defaultRowHeight="14.25"/>
  <cols>
    <col min="1" max="1" width="5.140625" style="755" customWidth="1"/>
    <col min="2" max="2" width="22" style="90" customWidth="1"/>
    <col min="3" max="3" width="19.85546875" style="90" customWidth="1"/>
    <col min="4" max="4" width="20.42578125" style="90" customWidth="1"/>
    <col min="5" max="5" width="22.7109375" style="90" customWidth="1"/>
    <col min="6" max="16384" width="9.140625" style="90"/>
  </cols>
  <sheetData>
    <row r="1" spans="1:5" ht="15">
      <c r="A1" s="874" t="s">
        <v>1362</v>
      </c>
      <c r="B1" s="874"/>
      <c r="C1" s="874"/>
      <c r="D1" s="874"/>
      <c r="E1" s="874"/>
    </row>
    <row r="2" spans="1:5" ht="15">
      <c r="A2" s="831" t="s">
        <v>1413</v>
      </c>
      <c r="B2" s="831"/>
      <c r="C2" s="831"/>
      <c r="D2" s="831"/>
      <c r="E2" s="831"/>
    </row>
    <row r="3" spans="1:5" ht="15">
      <c r="A3" s="831" t="s">
        <v>1363</v>
      </c>
      <c r="B3" s="831"/>
      <c r="C3" s="831"/>
      <c r="D3" s="831"/>
      <c r="E3" s="831"/>
    </row>
    <row r="5" spans="1:5" ht="30" customHeight="1">
      <c r="A5" s="881" t="s">
        <v>176</v>
      </c>
      <c r="B5" s="883" t="s">
        <v>1414</v>
      </c>
      <c r="C5" s="883" t="s">
        <v>1415</v>
      </c>
      <c r="D5" s="858" t="s">
        <v>1302</v>
      </c>
      <c r="E5" s="858"/>
    </row>
    <row r="6" spans="1:5" ht="27" customHeight="1">
      <c r="A6" s="882"/>
      <c r="B6" s="883"/>
      <c r="C6" s="883"/>
      <c r="D6" s="796" t="s">
        <v>1260</v>
      </c>
      <c r="E6" s="796" t="s">
        <v>1261</v>
      </c>
    </row>
    <row r="7" spans="1:5">
      <c r="A7" s="797" t="s">
        <v>9</v>
      </c>
      <c r="B7" s="797" t="s">
        <v>10</v>
      </c>
      <c r="C7" s="797" t="s">
        <v>11</v>
      </c>
      <c r="D7" s="797" t="s">
        <v>177</v>
      </c>
      <c r="E7" s="797" t="s">
        <v>178</v>
      </c>
    </row>
    <row r="8" spans="1:5">
      <c r="A8" s="790"/>
      <c r="B8" s="791"/>
      <c r="C8" s="791"/>
      <c r="D8" s="791"/>
      <c r="E8" s="791"/>
    </row>
    <row r="9" spans="1:5" ht="99.75">
      <c r="A9" s="764">
        <v>1</v>
      </c>
      <c r="B9" s="762" t="s">
        <v>1348</v>
      </c>
      <c r="C9" s="762" t="s">
        <v>1364</v>
      </c>
      <c r="D9" s="762" t="s">
        <v>1365</v>
      </c>
      <c r="E9" s="762" t="s">
        <v>1366</v>
      </c>
    </row>
  </sheetData>
  <mergeCells count="7">
    <mergeCell ref="A1:E1"/>
    <mergeCell ref="A2:E2"/>
    <mergeCell ref="A3:E3"/>
    <mergeCell ref="A5:A6"/>
    <mergeCell ref="B5:B6"/>
    <mergeCell ref="C5:C6"/>
    <mergeCell ref="D5:E5"/>
  </mergeCells>
  <pageMargins left="0.7" right="0.3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E18" sqref="E18"/>
    </sheetView>
  </sheetViews>
  <sheetFormatPr defaultRowHeight="14.25"/>
  <cols>
    <col min="1" max="1" width="6" style="90" customWidth="1"/>
    <col min="2" max="2" width="26.42578125" style="90" customWidth="1"/>
    <col min="3" max="3" width="19.7109375" style="90" customWidth="1"/>
    <col min="4" max="4" width="20.140625" style="90" customWidth="1"/>
    <col min="5" max="5" width="19.7109375" style="90" customWidth="1"/>
    <col min="6" max="16384" width="9.140625" style="90"/>
  </cols>
  <sheetData>
    <row r="1" spans="1:5" ht="15">
      <c r="A1" s="831" t="s">
        <v>1407</v>
      </c>
      <c r="B1" s="831"/>
      <c r="C1" s="831"/>
      <c r="D1" s="831"/>
      <c r="E1" s="831"/>
    </row>
    <row r="2" spans="1:5" ht="15">
      <c r="A2" s="831" t="s">
        <v>1408</v>
      </c>
      <c r="B2" s="831"/>
      <c r="C2" s="831"/>
      <c r="D2" s="831"/>
      <c r="E2" s="831"/>
    </row>
    <row r="3" spans="1:5" ht="15">
      <c r="A3" s="831" t="s">
        <v>832</v>
      </c>
      <c r="B3" s="831"/>
      <c r="C3" s="831"/>
      <c r="D3" s="831"/>
      <c r="E3" s="831"/>
    </row>
    <row r="4" spans="1:5" ht="15">
      <c r="A4" s="831" t="s">
        <v>929</v>
      </c>
      <c r="B4" s="831"/>
      <c r="C4" s="831"/>
      <c r="D4" s="831"/>
      <c r="E4" s="831"/>
    </row>
    <row r="7" spans="1:5" ht="75">
      <c r="A7" s="796" t="s">
        <v>176</v>
      </c>
      <c r="B7" s="796" t="s">
        <v>1395</v>
      </c>
      <c r="C7" s="796" t="s">
        <v>1396</v>
      </c>
      <c r="D7" s="802" t="s">
        <v>1405</v>
      </c>
      <c r="E7" s="802" t="s">
        <v>1406</v>
      </c>
    </row>
    <row r="8" spans="1:5" ht="55.5" customHeight="1">
      <c r="A8" s="764">
        <v>1</v>
      </c>
      <c r="B8" s="769" t="s">
        <v>1397</v>
      </c>
      <c r="C8" s="810"/>
      <c r="D8" s="810"/>
      <c r="E8" s="810"/>
    </row>
    <row r="9" spans="1:5" ht="142.5">
      <c r="A9" s="764">
        <v>2</v>
      </c>
      <c r="B9" s="769" t="s">
        <v>1398</v>
      </c>
      <c r="C9" s="762" t="s">
        <v>1399</v>
      </c>
      <c r="D9" s="762" t="s">
        <v>1400</v>
      </c>
      <c r="E9" s="762" t="s">
        <v>1401</v>
      </c>
    </row>
    <row r="10" spans="1:5" ht="37.5" customHeight="1">
      <c r="A10" s="764">
        <v>3</v>
      </c>
      <c r="B10" s="769" t="s">
        <v>1402</v>
      </c>
      <c r="C10" s="792"/>
      <c r="D10" s="791"/>
      <c r="E10" s="791"/>
    </row>
    <row r="11" spans="1:5" ht="39.75" customHeight="1">
      <c r="A11" s="764">
        <v>4</v>
      </c>
      <c r="B11" s="769" t="s">
        <v>1403</v>
      </c>
      <c r="C11" s="792"/>
      <c r="D11" s="791"/>
      <c r="E11" s="791"/>
    </row>
    <row r="12" spans="1:5" ht="51" customHeight="1">
      <c r="A12" s="764">
        <v>5</v>
      </c>
      <c r="B12" s="769" t="s">
        <v>1409</v>
      </c>
      <c r="C12" s="792"/>
      <c r="D12" s="791"/>
      <c r="E12" s="791"/>
    </row>
    <row r="13" spans="1:5" ht="52.5" customHeight="1">
      <c r="A13" s="764">
        <v>6</v>
      </c>
      <c r="B13" s="769" t="s">
        <v>1404</v>
      </c>
      <c r="C13" s="791"/>
      <c r="D13" s="791"/>
      <c r="E13" s="791"/>
    </row>
  </sheetData>
  <mergeCells count="4">
    <mergeCell ref="A1:E1"/>
    <mergeCell ref="A2:E2"/>
    <mergeCell ref="A3:E3"/>
    <mergeCell ref="A4:E4"/>
  </mergeCells>
  <pageMargins left="0.41" right="0.3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82"/>
  <sheetViews>
    <sheetView view="pageBreakPreview" zoomScale="90" zoomScaleNormal="110" zoomScaleSheetLayoutView="90" workbookViewId="0">
      <selection sqref="A1:J82"/>
    </sheetView>
  </sheetViews>
  <sheetFormatPr defaultRowHeight="11.25"/>
  <cols>
    <col min="1" max="1" width="4.85546875" style="1" customWidth="1"/>
    <col min="2" max="2" width="11.28515625" style="1" bestFit="1" customWidth="1"/>
    <col min="3" max="3" width="15" style="1" customWidth="1"/>
    <col min="4" max="4" width="26.140625" style="1" customWidth="1"/>
    <col min="5" max="5" width="11.5703125" style="2" bestFit="1" customWidth="1"/>
    <col min="6" max="9" width="14.5703125" style="2" bestFit="1" customWidth="1"/>
    <col min="10" max="10" width="15.5703125" style="1" bestFit="1" customWidth="1"/>
    <col min="11" max="11" width="10.85546875" style="1" bestFit="1" customWidth="1"/>
    <col min="12" max="16384" width="9.140625" style="1"/>
  </cols>
  <sheetData>
    <row r="1" spans="1:10" ht="15">
      <c r="A1" s="884" t="s">
        <v>148</v>
      </c>
      <c r="B1" s="884"/>
      <c r="C1" s="884"/>
      <c r="D1" s="884"/>
      <c r="E1" s="884"/>
      <c r="F1" s="884"/>
      <c r="G1" s="884"/>
      <c r="H1" s="884"/>
      <c r="I1" s="884"/>
      <c r="J1" s="884"/>
    </row>
    <row r="2" spans="1:10" ht="15">
      <c r="A2" s="884" t="s">
        <v>149</v>
      </c>
      <c r="B2" s="884"/>
      <c r="C2" s="884"/>
      <c r="D2" s="884"/>
      <c r="E2" s="884"/>
      <c r="F2" s="884"/>
      <c r="G2" s="884"/>
      <c r="H2" s="884"/>
      <c r="I2" s="884"/>
      <c r="J2" s="884"/>
    </row>
    <row r="3" spans="1:10">
      <c r="B3" s="68"/>
      <c r="C3" s="68"/>
      <c r="D3" s="68"/>
      <c r="E3" s="68"/>
      <c r="F3" s="68"/>
      <c r="G3" s="68"/>
      <c r="H3" s="68"/>
      <c r="I3" s="68"/>
      <c r="J3" s="68"/>
    </row>
    <row r="5" spans="1:10" ht="11.25" customHeight="1">
      <c r="A5" s="888" t="s">
        <v>176</v>
      </c>
      <c r="B5" s="906" t="s">
        <v>0</v>
      </c>
      <c r="C5" s="888" t="s">
        <v>1</v>
      </c>
      <c r="D5" s="888" t="s">
        <v>146</v>
      </c>
      <c r="E5" s="905" t="s">
        <v>147</v>
      </c>
      <c r="F5" s="905"/>
      <c r="G5" s="905"/>
      <c r="H5" s="905"/>
      <c r="I5" s="905"/>
      <c r="J5" s="905"/>
    </row>
    <row r="6" spans="1:10" s="3" customFormat="1" ht="26.25" customHeight="1">
      <c r="A6" s="889"/>
      <c r="B6" s="907"/>
      <c r="C6" s="889"/>
      <c r="D6" s="889"/>
      <c r="E6" s="60" t="s">
        <v>2</v>
      </c>
      <c r="F6" s="60" t="s">
        <v>3</v>
      </c>
      <c r="G6" s="60" t="s">
        <v>4</v>
      </c>
      <c r="H6" s="60" t="s">
        <v>5</v>
      </c>
      <c r="I6" s="60" t="s">
        <v>6</v>
      </c>
      <c r="J6" s="61" t="s">
        <v>7</v>
      </c>
    </row>
    <row r="7" spans="1:10">
      <c r="A7" s="889"/>
      <c r="B7" s="908"/>
      <c r="C7" s="909"/>
      <c r="D7" s="909"/>
      <c r="E7" s="4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</row>
    <row r="8" spans="1:10">
      <c r="A8" s="6" t="s">
        <v>9</v>
      </c>
      <c r="B8" s="6" t="s">
        <v>10</v>
      </c>
      <c r="C8" s="6" t="s">
        <v>11</v>
      </c>
      <c r="D8" s="6" t="s">
        <v>177</v>
      </c>
      <c r="E8" s="7" t="s">
        <v>178</v>
      </c>
      <c r="F8" s="8" t="s">
        <v>179</v>
      </c>
      <c r="G8" s="8" t="s">
        <v>180</v>
      </c>
      <c r="H8" s="8" t="s">
        <v>12</v>
      </c>
      <c r="I8" s="8" t="s">
        <v>181</v>
      </c>
      <c r="J8" s="8" t="s">
        <v>13</v>
      </c>
    </row>
    <row r="9" spans="1:10" s="10" customFormat="1" ht="35.25" customHeight="1">
      <c r="A9" s="890">
        <v>1</v>
      </c>
      <c r="B9" s="912" t="s">
        <v>18</v>
      </c>
      <c r="C9" s="914" t="s">
        <v>19</v>
      </c>
      <c r="D9" s="12" t="s">
        <v>150</v>
      </c>
      <c r="E9" s="62">
        <v>0.2</v>
      </c>
      <c r="F9" s="62">
        <v>0.2</v>
      </c>
      <c r="G9" s="62">
        <v>0.3</v>
      </c>
      <c r="H9" s="62">
        <v>0.4</v>
      </c>
      <c r="I9" s="62">
        <v>0.5</v>
      </c>
      <c r="J9" s="62">
        <v>0.55000000000000004</v>
      </c>
    </row>
    <row r="10" spans="1:10" s="10" customFormat="1" ht="37.5" customHeight="1">
      <c r="A10" s="890"/>
      <c r="B10" s="913"/>
      <c r="C10" s="915"/>
      <c r="D10" s="12" t="s">
        <v>20</v>
      </c>
      <c r="E10" s="62">
        <v>0.8</v>
      </c>
      <c r="F10" s="62">
        <v>0.8</v>
      </c>
      <c r="G10" s="62">
        <v>0.8</v>
      </c>
      <c r="H10" s="62">
        <v>0.8</v>
      </c>
      <c r="I10" s="62">
        <v>0.8</v>
      </c>
      <c r="J10" s="62">
        <v>0.8</v>
      </c>
    </row>
    <row r="11" spans="1:10" s="10" customFormat="1" ht="72.75" customHeight="1">
      <c r="A11" s="890"/>
      <c r="B11" s="913"/>
      <c r="C11" s="916"/>
      <c r="D11" s="12" t="s">
        <v>21</v>
      </c>
      <c r="E11" s="9">
        <v>0.45</v>
      </c>
      <c r="F11" s="9">
        <v>0.45</v>
      </c>
      <c r="G11" s="9">
        <v>0.45</v>
      </c>
      <c r="H11" s="9">
        <v>0.5</v>
      </c>
      <c r="I11" s="9">
        <v>0.5</v>
      </c>
      <c r="J11" s="9">
        <v>0.55000000000000004</v>
      </c>
    </row>
    <row r="12" spans="1:10" s="10" customFormat="1" ht="42" customHeight="1">
      <c r="A12" s="890"/>
      <c r="B12" s="913"/>
      <c r="C12" s="13" t="s">
        <v>22</v>
      </c>
      <c r="D12" s="11" t="s">
        <v>23</v>
      </c>
      <c r="E12" s="9">
        <v>0.6</v>
      </c>
      <c r="F12" s="9">
        <v>0.6</v>
      </c>
      <c r="G12" s="9">
        <v>0.7</v>
      </c>
      <c r="H12" s="9">
        <v>0.8</v>
      </c>
      <c r="I12" s="9">
        <v>0.9</v>
      </c>
      <c r="J12" s="9">
        <v>1</v>
      </c>
    </row>
    <row r="13" spans="1:10" s="10" customFormat="1" ht="36" customHeight="1">
      <c r="A13" s="890"/>
      <c r="B13" s="913"/>
      <c r="C13" s="11" t="s">
        <v>24</v>
      </c>
      <c r="D13" s="11" t="s">
        <v>25</v>
      </c>
      <c r="E13" s="9" t="s">
        <v>151</v>
      </c>
      <c r="F13" s="9" t="s">
        <v>151</v>
      </c>
      <c r="G13" s="9" t="s">
        <v>152</v>
      </c>
      <c r="H13" s="9" t="s">
        <v>152</v>
      </c>
      <c r="I13" s="9" t="s">
        <v>152</v>
      </c>
      <c r="J13" s="9" t="s">
        <v>152</v>
      </c>
    </row>
    <row r="14" spans="1:10" s="18" customFormat="1" ht="26.25" customHeight="1">
      <c r="A14" s="885">
        <v>2</v>
      </c>
      <c r="B14" s="910" t="s">
        <v>27</v>
      </c>
      <c r="C14" s="910" t="s">
        <v>28</v>
      </c>
      <c r="D14" s="17" t="s">
        <v>29</v>
      </c>
      <c r="E14" s="63" t="s">
        <v>153</v>
      </c>
      <c r="F14" s="63" t="s">
        <v>153</v>
      </c>
      <c r="G14" s="63">
        <v>0.17</v>
      </c>
      <c r="H14" s="63">
        <v>0.17</v>
      </c>
      <c r="I14" s="63">
        <v>0.17</v>
      </c>
      <c r="J14" s="63">
        <v>0.17</v>
      </c>
    </row>
    <row r="15" spans="1:10" s="18" customFormat="1" ht="22.5">
      <c r="A15" s="886"/>
      <c r="B15" s="911"/>
      <c r="C15" s="911"/>
      <c r="D15" s="17" t="s">
        <v>30</v>
      </c>
      <c r="E15" s="63" t="s">
        <v>154</v>
      </c>
      <c r="F15" s="63" t="s">
        <v>154</v>
      </c>
      <c r="G15" s="63" t="s">
        <v>154</v>
      </c>
      <c r="H15" s="63">
        <v>0.28000000000000003</v>
      </c>
      <c r="I15" s="63">
        <v>0.28000000000000003</v>
      </c>
      <c r="J15" s="63" t="s">
        <v>155</v>
      </c>
    </row>
    <row r="16" spans="1:10" s="18" customFormat="1" ht="22.5">
      <c r="A16" s="886"/>
      <c r="B16" s="911"/>
      <c r="C16" s="911"/>
      <c r="D16" s="19" t="s">
        <v>31</v>
      </c>
      <c r="E16" s="15">
        <v>39</v>
      </c>
      <c r="F16" s="15">
        <v>34</v>
      </c>
      <c r="G16" s="15">
        <v>44</v>
      </c>
      <c r="H16" s="15">
        <v>47</v>
      </c>
      <c r="I16" s="15">
        <v>50</v>
      </c>
      <c r="J16" s="15">
        <v>50</v>
      </c>
    </row>
    <row r="17" spans="1:10" s="16" customFormat="1" ht="22.5" customHeight="1">
      <c r="A17" s="886"/>
      <c r="B17" s="911"/>
      <c r="C17" s="911"/>
      <c r="D17" s="19" t="s">
        <v>32</v>
      </c>
      <c r="E17" s="20">
        <v>50</v>
      </c>
      <c r="F17" s="20">
        <v>50</v>
      </c>
      <c r="G17" s="20">
        <v>65</v>
      </c>
      <c r="H17" s="20">
        <v>80</v>
      </c>
      <c r="I17" s="20">
        <v>95</v>
      </c>
      <c r="J17" s="20">
        <v>95</v>
      </c>
    </row>
    <row r="18" spans="1:10" s="16" customFormat="1" ht="22.5">
      <c r="A18" s="886"/>
      <c r="B18" s="911"/>
      <c r="C18" s="911"/>
      <c r="D18" s="17" t="s">
        <v>33</v>
      </c>
      <c r="E18" s="20">
        <v>95</v>
      </c>
      <c r="F18" s="20">
        <v>95</v>
      </c>
      <c r="G18" s="20">
        <v>96</v>
      </c>
      <c r="H18" s="20">
        <v>97</v>
      </c>
      <c r="I18" s="20">
        <v>98</v>
      </c>
      <c r="J18" s="20">
        <v>98</v>
      </c>
    </row>
    <row r="19" spans="1:10" s="18" customFormat="1" ht="22.5">
      <c r="A19" s="887"/>
      <c r="B19" s="911"/>
      <c r="C19" s="911"/>
      <c r="D19" s="19" t="s">
        <v>34</v>
      </c>
      <c r="E19" s="20">
        <v>39</v>
      </c>
      <c r="F19" s="20">
        <v>39</v>
      </c>
      <c r="G19" s="20">
        <v>44</v>
      </c>
      <c r="H19" s="20">
        <v>47</v>
      </c>
      <c r="I19" s="20">
        <v>50</v>
      </c>
      <c r="J19" s="20">
        <v>50</v>
      </c>
    </row>
    <row r="20" spans="1:10" s="16" customFormat="1" ht="24.75" customHeight="1">
      <c r="A20" s="891">
        <v>3</v>
      </c>
      <c r="B20" s="897" t="s">
        <v>35</v>
      </c>
      <c r="C20" s="897" t="s">
        <v>36</v>
      </c>
      <c r="D20" s="21" t="s">
        <v>37</v>
      </c>
      <c r="E20" s="64">
        <v>0.4</v>
      </c>
      <c r="F20" s="64">
        <v>0.4</v>
      </c>
      <c r="G20" s="64">
        <v>0.6</v>
      </c>
      <c r="H20" s="64">
        <v>0.7</v>
      </c>
      <c r="I20" s="64">
        <v>0.8</v>
      </c>
      <c r="J20" s="64">
        <v>0.85</v>
      </c>
    </row>
    <row r="21" spans="1:10" s="18" customFormat="1" ht="22.5">
      <c r="A21" s="891"/>
      <c r="B21" s="898"/>
      <c r="C21" s="898"/>
      <c r="D21" s="21" t="s">
        <v>38</v>
      </c>
      <c r="E21" s="23"/>
      <c r="F21" s="23"/>
      <c r="G21" s="23"/>
      <c r="H21" s="23"/>
      <c r="I21" s="23"/>
      <c r="J21" s="22"/>
    </row>
    <row r="22" spans="1:10" s="16" customFormat="1" ht="36.75" customHeight="1">
      <c r="A22" s="891"/>
      <c r="B22" s="898"/>
      <c r="C22" s="898"/>
      <c r="D22" s="24" t="s">
        <v>39</v>
      </c>
      <c r="E22" s="64">
        <v>0.4</v>
      </c>
      <c r="F22" s="64">
        <v>0.4</v>
      </c>
      <c r="G22" s="25" t="s">
        <v>40</v>
      </c>
      <c r="H22" s="25" t="s">
        <v>41</v>
      </c>
      <c r="I22" s="25" t="s">
        <v>42</v>
      </c>
      <c r="J22" s="25" t="s">
        <v>43</v>
      </c>
    </row>
    <row r="23" spans="1:10" s="16" customFormat="1" ht="25.5" customHeight="1">
      <c r="A23" s="891"/>
      <c r="B23" s="898"/>
      <c r="C23" s="898"/>
      <c r="D23" s="26" t="s">
        <v>44</v>
      </c>
      <c r="E23" s="27" t="s">
        <v>45</v>
      </c>
      <c r="F23" s="27" t="s">
        <v>26</v>
      </c>
      <c r="G23" s="27" t="s">
        <v>46</v>
      </c>
      <c r="H23" s="27" t="s">
        <v>47</v>
      </c>
      <c r="I23" s="27" t="s">
        <v>26</v>
      </c>
      <c r="J23" s="27" t="s">
        <v>48</v>
      </c>
    </row>
    <row r="24" spans="1:10" s="16" customFormat="1" ht="36">
      <c r="A24" s="891">
        <v>4</v>
      </c>
      <c r="B24" s="900" t="s">
        <v>49</v>
      </c>
      <c r="C24" s="65" t="s">
        <v>50</v>
      </c>
      <c r="D24" s="24" t="s">
        <v>53</v>
      </c>
      <c r="E24" s="73">
        <v>1</v>
      </c>
      <c r="F24" s="73">
        <v>1</v>
      </c>
      <c r="G24" s="73">
        <v>1</v>
      </c>
      <c r="H24" s="73">
        <v>1</v>
      </c>
      <c r="I24" s="73">
        <v>1</v>
      </c>
      <c r="J24" s="73">
        <v>1</v>
      </c>
    </row>
    <row r="25" spans="1:10" s="16" customFormat="1" ht="11.25" customHeight="1">
      <c r="A25" s="891"/>
      <c r="B25" s="901"/>
      <c r="C25" s="66"/>
      <c r="D25" s="34" t="s">
        <v>54</v>
      </c>
      <c r="E25" s="73">
        <v>1</v>
      </c>
      <c r="F25" s="73">
        <v>1</v>
      </c>
      <c r="G25" s="73">
        <v>1</v>
      </c>
      <c r="H25" s="73">
        <v>1</v>
      </c>
      <c r="I25" s="73">
        <v>1</v>
      </c>
      <c r="J25" s="73">
        <v>1</v>
      </c>
    </row>
    <row r="26" spans="1:10" s="18" customFormat="1" ht="56.25">
      <c r="A26" s="891"/>
      <c r="B26" s="901"/>
      <c r="C26" s="30" t="s">
        <v>51</v>
      </c>
      <c r="D26" s="35" t="s">
        <v>55</v>
      </c>
      <c r="E26" s="73">
        <v>1</v>
      </c>
      <c r="F26" s="73">
        <v>1</v>
      </c>
      <c r="G26" s="73">
        <v>1</v>
      </c>
      <c r="H26" s="73">
        <v>1</v>
      </c>
      <c r="I26" s="73">
        <v>1</v>
      </c>
      <c r="J26" s="73">
        <v>1</v>
      </c>
    </row>
    <row r="27" spans="1:10" s="18" customFormat="1" ht="13.5" customHeight="1">
      <c r="A27" s="891"/>
      <c r="B27" s="901"/>
      <c r="C27" s="892" t="s">
        <v>52</v>
      </c>
      <c r="D27" s="35" t="s">
        <v>56</v>
      </c>
      <c r="E27" s="73">
        <v>1</v>
      </c>
      <c r="F27" s="73">
        <v>1</v>
      </c>
      <c r="G27" s="73">
        <v>1</v>
      </c>
      <c r="H27" s="73">
        <v>1</v>
      </c>
      <c r="I27" s="73">
        <v>1</v>
      </c>
      <c r="J27" s="73">
        <v>1</v>
      </c>
    </row>
    <row r="28" spans="1:10" s="18" customFormat="1" ht="22.5">
      <c r="A28" s="891"/>
      <c r="B28" s="901"/>
      <c r="C28" s="893"/>
      <c r="D28" s="30" t="s">
        <v>57</v>
      </c>
      <c r="E28" s="73">
        <v>1</v>
      </c>
      <c r="F28" s="73">
        <v>1</v>
      </c>
      <c r="G28" s="73">
        <v>1</v>
      </c>
      <c r="H28" s="73">
        <v>1</v>
      </c>
      <c r="I28" s="73">
        <v>1</v>
      </c>
      <c r="J28" s="73">
        <v>1</v>
      </c>
    </row>
    <row r="29" spans="1:10" s="16" customFormat="1">
      <c r="A29" s="891"/>
      <c r="B29" s="901"/>
      <c r="C29" s="893"/>
      <c r="D29" s="30" t="s">
        <v>58</v>
      </c>
      <c r="E29" s="73">
        <v>1</v>
      </c>
      <c r="F29" s="73">
        <v>1</v>
      </c>
      <c r="G29" s="73">
        <v>1</v>
      </c>
      <c r="H29" s="73">
        <v>1</v>
      </c>
      <c r="I29" s="73">
        <v>1</v>
      </c>
      <c r="J29" s="73">
        <v>1</v>
      </c>
    </row>
    <row r="30" spans="1:10" s="16" customFormat="1">
      <c r="A30" s="891"/>
      <c r="B30" s="901"/>
      <c r="C30" s="893"/>
      <c r="D30" s="30" t="s">
        <v>59</v>
      </c>
      <c r="E30" s="73">
        <v>1</v>
      </c>
      <c r="F30" s="73">
        <v>1</v>
      </c>
      <c r="G30" s="73">
        <v>1</v>
      </c>
      <c r="H30" s="73">
        <v>1</v>
      </c>
      <c r="I30" s="73">
        <v>1</v>
      </c>
      <c r="J30" s="73">
        <v>1</v>
      </c>
    </row>
    <row r="31" spans="1:10" s="18" customFormat="1" ht="15" customHeight="1">
      <c r="A31" s="891"/>
      <c r="B31" s="33"/>
      <c r="C31" s="893"/>
      <c r="D31" s="30" t="s">
        <v>60</v>
      </c>
      <c r="E31" s="73">
        <v>1</v>
      </c>
      <c r="F31" s="73">
        <v>1</v>
      </c>
      <c r="G31" s="73">
        <v>1</v>
      </c>
      <c r="H31" s="73">
        <v>1</v>
      </c>
      <c r="I31" s="73">
        <v>1</v>
      </c>
      <c r="J31" s="73">
        <v>1</v>
      </c>
    </row>
    <row r="32" spans="1:10" s="18" customFormat="1">
      <c r="A32" s="891"/>
      <c r="B32" s="33"/>
      <c r="C32" s="893"/>
      <c r="D32" s="35" t="s">
        <v>61</v>
      </c>
      <c r="E32" s="73">
        <v>1</v>
      </c>
      <c r="F32" s="73">
        <v>1</v>
      </c>
      <c r="G32" s="73">
        <v>1</v>
      </c>
      <c r="H32" s="73">
        <v>1</v>
      </c>
      <c r="I32" s="73">
        <v>1</v>
      </c>
      <c r="J32" s="73">
        <v>1</v>
      </c>
    </row>
    <row r="33" spans="1:11" s="18" customFormat="1" ht="15" customHeight="1">
      <c r="A33" s="891"/>
      <c r="B33" s="33"/>
      <c r="C33" s="893"/>
      <c r="D33" s="35" t="s">
        <v>62</v>
      </c>
      <c r="E33" s="73">
        <v>1</v>
      </c>
      <c r="F33" s="73">
        <v>1</v>
      </c>
      <c r="G33" s="73">
        <v>1</v>
      </c>
      <c r="H33" s="73">
        <v>1</v>
      </c>
      <c r="I33" s="73">
        <v>1</v>
      </c>
      <c r="J33" s="73">
        <v>1</v>
      </c>
    </row>
    <row r="34" spans="1:11" s="18" customFormat="1" ht="28.5" customHeight="1">
      <c r="A34" s="891"/>
      <c r="B34" s="33"/>
      <c r="C34" s="893"/>
      <c r="D34" s="28" t="s">
        <v>63</v>
      </c>
      <c r="E34" s="73">
        <v>1</v>
      </c>
      <c r="F34" s="73">
        <v>1</v>
      </c>
      <c r="G34" s="73">
        <v>1</v>
      </c>
      <c r="H34" s="73">
        <v>1</v>
      </c>
      <c r="I34" s="73">
        <v>1</v>
      </c>
      <c r="J34" s="73">
        <v>1</v>
      </c>
    </row>
    <row r="35" spans="1:11" s="18" customFormat="1" ht="22.5">
      <c r="A35" s="891"/>
      <c r="B35" s="38"/>
      <c r="C35" s="893"/>
      <c r="D35" s="35" t="s">
        <v>64</v>
      </c>
      <c r="E35" s="73">
        <v>1</v>
      </c>
      <c r="F35" s="73">
        <v>1</v>
      </c>
      <c r="G35" s="73">
        <v>1</v>
      </c>
      <c r="H35" s="73">
        <v>1</v>
      </c>
      <c r="I35" s="73">
        <v>1</v>
      </c>
      <c r="J35" s="73">
        <v>1</v>
      </c>
    </row>
    <row r="36" spans="1:11" s="18" customFormat="1" ht="60" customHeight="1">
      <c r="A36" s="885">
        <v>5</v>
      </c>
      <c r="B36" s="71" t="s">
        <v>182</v>
      </c>
      <c r="C36" s="37" t="s">
        <v>65</v>
      </c>
      <c r="D36" s="42" t="s">
        <v>66</v>
      </c>
      <c r="E36" s="9">
        <v>0.75</v>
      </c>
      <c r="F36" s="9">
        <v>0.75</v>
      </c>
      <c r="G36" s="74">
        <v>0.8</v>
      </c>
      <c r="H36" s="74">
        <v>0.8</v>
      </c>
      <c r="I36" s="74">
        <v>0.85</v>
      </c>
      <c r="J36" s="74">
        <v>0.85</v>
      </c>
    </row>
    <row r="37" spans="1:11" s="18" customFormat="1" ht="22.5" customHeight="1">
      <c r="A37" s="886"/>
      <c r="B37" s="33"/>
      <c r="C37" s="899" t="s">
        <v>67</v>
      </c>
      <c r="D37" s="30" t="s">
        <v>68</v>
      </c>
      <c r="E37" s="36">
        <v>75</v>
      </c>
      <c r="F37" s="40">
        <v>75</v>
      </c>
      <c r="G37" s="40">
        <v>78</v>
      </c>
      <c r="H37" s="40">
        <v>78</v>
      </c>
      <c r="I37" s="40">
        <v>80</v>
      </c>
      <c r="J37" s="40">
        <v>80</v>
      </c>
    </row>
    <row r="38" spans="1:11" s="18" customFormat="1" ht="22.5">
      <c r="A38" s="886"/>
      <c r="B38" s="33"/>
      <c r="C38" s="899"/>
      <c r="D38" s="44" t="s">
        <v>69</v>
      </c>
      <c r="E38" s="36">
        <v>75</v>
      </c>
      <c r="F38" s="40">
        <v>75</v>
      </c>
      <c r="G38" s="40">
        <v>78</v>
      </c>
      <c r="H38" s="40">
        <v>78</v>
      </c>
      <c r="I38" s="40">
        <v>80</v>
      </c>
      <c r="J38" s="40">
        <v>80</v>
      </c>
    </row>
    <row r="39" spans="1:11" s="16" customFormat="1" ht="45">
      <c r="A39" s="886"/>
      <c r="B39" s="33"/>
      <c r="C39" s="32" t="s">
        <v>70</v>
      </c>
      <c r="D39" s="30" t="s">
        <v>71</v>
      </c>
      <c r="E39" s="43">
        <v>0.15</v>
      </c>
      <c r="F39" s="43">
        <v>0.15</v>
      </c>
      <c r="G39" s="43">
        <v>0.15</v>
      </c>
      <c r="H39" s="43">
        <v>0.15</v>
      </c>
      <c r="I39" s="43">
        <v>0.15</v>
      </c>
      <c r="J39" s="43">
        <v>0.15</v>
      </c>
    </row>
    <row r="40" spans="1:11" s="18" customFormat="1" ht="51" customHeight="1">
      <c r="A40" s="886"/>
      <c r="B40" s="33"/>
      <c r="C40" s="894" t="s">
        <v>72</v>
      </c>
      <c r="D40" s="48" t="s">
        <v>73</v>
      </c>
      <c r="E40" s="43">
        <v>0.85</v>
      </c>
      <c r="F40" s="43">
        <v>0.85</v>
      </c>
      <c r="G40" s="43">
        <v>0.85</v>
      </c>
      <c r="H40" s="43">
        <v>0.9</v>
      </c>
      <c r="I40" s="43">
        <v>0.9</v>
      </c>
      <c r="J40" s="43">
        <v>0.9</v>
      </c>
    </row>
    <row r="41" spans="1:11" s="18" customFormat="1" ht="33.75" customHeight="1">
      <c r="A41" s="886"/>
      <c r="B41" s="33"/>
      <c r="C41" s="895"/>
      <c r="D41" s="50" t="s">
        <v>74</v>
      </c>
      <c r="E41" s="43">
        <v>1</v>
      </c>
      <c r="F41" s="43">
        <v>1</v>
      </c>
      <c r="G41" s="43">
        <v>1</v>
      </c>
      <c r="H41" s="43">
        <v>1</v>
      </c>
      <c r="I41" s="43">
        <v>1</v>
      </c>
      <c r="J41" s="43">
        <v>1</v>
      </c>
      <c r="K41" s="47"/>
    </row>
    <row r="42" spans="1:11" s="18" customFormat="1" ht="38.25" customHeight="1">
      <c r="A42" s="886"/>
      <c r="B42" s="33"/>
      <c r="C42" s="895"/>
      <c r="D42" s="48" t="s">
        <v>75</v>
      </c>
      <c r="E42" s="43" t="s">
        <v>156</v>
      </c>
      <c r="F42" s="43" t="s">
        <v>156</v>
      </c>
      <c r="G42" s="43" t="s">
        <v>156</v>
      </c>
      <c r="H42" s="43" t="s">
        <v>156</v>
      </c>
      <c r="I42" s="43" t="s">
        <v>156</v>
      </c>
      <c r="J42" s="43" t="s">
        <v>156</v>
      </c>
    </row>
    <row r="43" spans="1:11" s="16" customFormat="1" ht="33.75">
      <c r="A43" s="886"/>
      <c r="B43" s="33"/>
      <c r="C43" s="895"/>
      <c r="D43" s="51" t="s">
        <v>76</v>
      </c>
      <c r="E43" s="43" t="s">
        <v>156</v>
      </c>
      <c r="F43" s="43" t="s">
        <v>156</v>
      </c>
      <c r="G43" s="43" t="s">
        <v>156</v>
      </c>
      <c r="H43" s="43" t="s">
        <v>156</v>
      </c>
      <c r="I43" s="43" t="s">
        <v>156</v>
      </c>
      <c r="J43" s="43" t="s">
        <v>156</v>
      </c>
    </row>
    <row r="44" spans="1:11" s="18" customFormat="1" ht="56.25" customHeight="1">
      <c r="A44" s="886"/>
      <c r="B44" s="33"/>
      <c r="C44" s="894" t="s">
        <v>77</v>
      </c>
      <c r="D44" s="52" t="s">
        <v>78</v>
      </c>
      <c r="E44" s="36"/>
      <c r="F44" s="36"/>
      <c r="G44" s="46"/>
      <c r="H44" s="46"/>
      <c r="I44" s="46"/>
      <c r="J44" s="46"/>
    </row>
    <row r="45" spans="1:11" s="18" customFormat="1" ht="33.75">
      <c r="A45" s="887"/>
      <c r="B45" s="38"/>
      <c r="C45" s="896"/>
      <c r="D45" s="53" t="s">
        <v>79</v>
      </c>
      <c r="E45" s="43">
        <v>1</v>
      </c>
      <c r="F45" s="43">
        <v>1</v>
      </c>
      <c r="G45" s="43">
        <v>1</v>
      </c>
      <c r="H45" s="43">
        <v>1</v>
      </c>
      <c r="I45" s="43">
        <v>1</v>
      </c>
      <c r="J45" s="43">
        <v>1</v>
      </c>
    </row>
    <row r="46" spans="1:11" s="18" customFormat="1" ht="45">
      <c r="A46" s="15">
        <v>6</v>
      </c>
      <c r="B46" s="38" t="s">
        <v>80</v>
      </c>
      <c r="C46" s="54" t="s">
        <v>81</v>
      </c>
      <c r="D46" s="52" t="s">
        <v>82</v>
      </c>
      <c r="E46" s="56">
        <v>10</v>
      </c>
      <c r="F46" s="56">
        <v>10</v>
      </c>
      <c r="G46" s="56">
        <v>10</v>
      </c>
      <c r="H46" s="56">
        <v>10</v>
      </c>
      <c r="I46" s="56">
        <v>10</v>
      </c>
      <c r="J46" s="56">
        <v>10</v>
      </c>
    </row>
    <row r="47" spans="1:11" s="16" customFormat="1" ht="81.75" customHeight="1">
      <c r="A47" s="15">
        <v>7</v>
      </c>
      <c r="B47" s="41" t="s">
        <v>83</v>
      </c>
      <c r="C47" s="37" t="s">
        <v>84</v>
      </c>
      <c r="D47" s="30" t="s">
        <v>157</v>
      </c>
      <c r="E47" s="75">
        <v>0.3</v>
      </c>
      <c r="F47" s="75">
        <v>0.3</v>
      </c>
      <c r="G47" s="75">
        <v>0.3</v>
      </c>
      <c r="H47" s="75">
        <v>0.3</v>
      </c>
      <c r="I47" s="75">
        <v>0.3</v>
      </c>
      <c r="J47" s="75">
        <v>0.3</v>
      </c>
    </row>
    <row r="48" spans="1:11" s="18" customFormat="1" ht="22.5">
      <c r="A48" s="885">
        <v>8</v>
      </c>
      <c r="B48" s="897" t="s">
        <v>85</v>
      </c>
      <c r="C48" s="32" t="s">
        <v>86</v>
      </c>
      <c r="D48" s="30" t="s">
        <v>87</v>
      </c>
      <c r="E48" s="76">
        <v>1</v>
      </c>
      <c r="F48" s="76">
        <v>1</v>
      </c>
      <c r="G48" s="76">
        <v>1</v>
      </c>
      <c r="H48" s="76">
        <v>1</v>
      </c>
      <c r="I48" s="76">
        <v>1</v>
      </c>
      <c r="J48" s="76">
        <v>1</v>
      </c>
    </row>
    <row r="49" spans="1:10" s="18" customFormat="1" ht="45">
      <c r="A49" s="886"/>
      <c r="B49" s="898"/>
      <c r="C49" s="37" t="s">
        <v>88</v>
      </c>
      <c r="D49" s="44" t="s">
        <v>89</v>
      </c>
      <c r="E49" s="77" t="s">
        <v>158</v>
      </c>
      <c r="F49" s="77" t="s">
        <v>158</v>
      </c>
      <c r="G49" s="77" t="s">
        <v>158</v>
      </c>
      <c r="H49" s="77" t="s">
        <v>158</v>
      </c>
      <c r="I49" s="77" t="s">
        <v>158</v>
      </c>
      <c r="J49" s="77" t="s">
        <v>158</v>
      </c>
    </row>
    <row r="50" spans="1:10" s="16" customFormat="1" ht="24.75" customHeight="1">
      <c r="A50" s="886"/>
      <c r="B50" s="898"/>
      <c r="C50" s="33"/>
      <c r="D50" s="30" t="s">
        <v>90</v>
      </c>
      <c r="E50" s="76">
        <v>1</v>
      </c>
      <c r="F50" s="76">
        <v>1</v>
      </c>
      <c r="G50" s="76">
        <v>1</v>
      </c>
      <c r="H50" s="76">
        <v>1</v>
      </c>
      <c r="I50" s="76">
        <v>1</v>
      </c>
      <c r="J50" s="76">
        <v>1</v>
      </c>
    </row>
    <row r="51" spans="1:10" s="18" customFormat="1" ht="22.5" customHeight="1">
      <c r="A51" s="886"/>
      <c r="B51" s="898"/>
      <c r="C51" s="33"/>
      <c r="D51" s="30" t="s">
        <v>91</v>
      </c>
      <c r="E51" s="76">
        <v>1</v>
      </c>
      <c r="F51" s="76">
        <v>1</v>
      </c>
      <c r="G51" s="76">
        <v>1</v>
      </c>
      <c r="H51" s="76">
        <v>1</v>
      </c>
      <c r="I51" s="76">
        <v>1</v>
      </c>
      <c r="J51" s="76">
        <v>1</v>
      </c>
    </row>
    <row r="52" spans="1:10" s="18" customFormat="1" ht="25.5" customHeight="1">
      <c r="A52" s="887"/>
      <c r="B52" s="898"/>
      <c r="C52" s="38"/>
      <c r="D52" s="30" t="s">
        <v>92</v>
      </c>
      <c r="E52" s="76">
        <v>1</v>
      </c>
      <c r="F52" s="76">
        <v>1</v>
      </c>
      <c r="G52" s="76">
        <v>1</v>
      </c>
      <c r="H52" s="76">
        <v>1</v>
      </c>
      <c r="I52" s="76">
        <v>1</v>
      </c>
      <c r="J52" s="76">
        <v>1</v>
      </c>
    </row>
    <row r="53" spans="1:10" s="18" customFormat="1" ht="45">
      <c r="A53" s="885">
        <v>9</v>
      </c>
      <c r="B53" s="897" t="s">
        <v>93</v>
      </c>
      <c r="C53" s="894" t="s">
        <v>94</v>
      </c>
      <c r="D53" s="48" t="s">
        <v>95</v>
      </c>
      <c r="E53" s="76">
        <v>0.4</v>
      </c>
      <c r="F53" s="76">
        <v>0.5</v>
      </c>
      <c r="G53" s="76">
        <v>0.6</v>
      </c>
      <c r="H53" s="76">
        <v>0.8</v>
      </c>
      <c r="I53" s="76">
        <v>1</v>
      </c>
      <c r="J53" s="76">
        <v>1</v>
      </c>
    </row>
    <row r="54" spans="1:10" s="18" customFormat="1" ht="25.5" customHeight="1">
      <c r="A54" s="886"/>
      <c r="B54" s="898"/>
      <c r="C54" s="896"/>
      <c r="D54" s="48" t="s">
        <v>96</v>
      </c>
      <c r="E54" s="78">
        <v>12</v>
      </c>
      <c r="F54" s="78">
        <v>12</v>
      </c>
      <c r="G54" s="78">
        <v>12</v>
      </c>
      <c r="H54" s="78">
        <v>12</v>
      </c>
      <c r="I54" s="78">
        <v>12</v>
      </c>
      <c r="J54" s="78">
        <v>12</v>
      </c>
    </row>
    <row r="55" spans="1:10" s="16" customFormat="1" ht="49.5" customHeight="1">
      <c r="A55" s="886"/>
      <c r="B55" s="898"/>
      <c r="C55" s="894" t="s">
        <v>97</v>
      </c>
      <c r="D55" s="58" t="s">
        <v>98</v>
      </c>
      <c r="E55" s="79">
        <v>0.4</v>
      </c>
      <c r="F55" s="79">
        <v>0.4</v>
      </c>
      <c r="G55" s="79">
        <v>0.6</v>
      </c>
      <c r="H55" s="79">
        <v>0.65</v>
      </c>
      <c r="I55" s="79">
        <v>0.7</v>
      </c>
      <c r="J55" s="79">
        <v>0.75</v>
      </c>
    </row>
    <row r="56" spans="1:10" s="16" customFormat="1" ht="56.25">
      <c r="A56" s="886"/>
      <c r="B56" s="898"/>
      <c r="C56" s="895"/>
      <c r="D56" s="50" t="s">
        <v>99</v>
      </c>
      <c r="E56" s="57" t="s">
        <v>159</v>
      </c>
      <c r="F56" s="57" t="s">
        <v>159</v>
      </c>
      <c r="G56" s="57" t="s">
        <v>159</v>
      </c>
      <c r="H56" s="57" t="s">
        <v>159</v>
      </c>
      <c r="I56" s="57" t="s">
        <v>159</v>
      </c>
      <c r="J56" s="57" t="s">
        <v>159</v>
      </c>
    </row>
    <row r="57" spans="1:10" s="18" customFormat="1" ht="45">
      <c r="A57" s="886"/>
      <c r="B57" s="898"/>
      <c r="C57" s="895"/>
      <c r="D57" s="50" t="s">
        <v>160</v>
      </c>
      <c r="E57" s="79">
        <v>1</v>
      </c>
      <c r="F57" s="79">
        <v>1</v>
      </c>
      <c r="G57" s="79">
        <v>1</v>
      </c>
      <c r="H57" s="79">
        <v>1</v>
      </c>
      <c r="I57" s="79">
        <v>1</v>
      </c>
      <c r="J57" s="79">
        <v>1</v>
      </c>
    </row>
    <row r="58" spans="1:10" s="18" customFormat="1" ht="27.75" customHeight="1">
      <c r="A58" s="886"/>
      <c r="B58" s="898"/>
      <c r="C58" s="895"/>
      <c r="D58" s="48" t="s">
        <v>100</v>
      </c>
      <c r="E58" s="56">
        <v>16</v>
      </c>
      <c r="F58" s="56">
        <v>22</v>
      </c>
      <c r="G58" s="56">
        <v>22</v>
      </c>
      <c r="H58" s="56">
        <v>22</v>
      </c>
      <c r="I58" s="56">
        <v>22</v>
      </c>
      <c r="J58" s="56">
        <v>22</v>
      </c>
    </row>
    <row r="59" spans="1:10" s="18" customFormat="1" ht="33.75">
      <c r="A59" s="886"/>
      <c r="B59" s="898"/>
      <c r="C59" s="895"/>
      <c r="D59" s="48" t="s">
        <v>101</v>
      </c>
      <c r="E59" s="79">
        <v>0.8</v>
      </c>
      <c r="F59" s="79">
        <v>0.8</v>
      </c>
      <c r="G59" s="79">
        <v>0.85</v>
      </c>
      <c r="H59" s="79">
        <v>0.9</v>
      </c>
      <c r="I59" s="79">
        <v>0.95</v>
      </c>
      <c r="J59" s="79">
        <v>1</v>
      </c>
    </row>
    <row r="60" spans="1:10" s="16" customFormat="1" ht="22.5">
      <c r="A60" s="887"/>
      <c r="B60" s="898"/>
      <c r="C60" s="896"/>
      <c r="D60" s="54" t="s">
        <v>102</v>
      </c>
      <c r="E60" s="56"/>
      <c r="F60" s="56" t="s">
        <v>161</v>
      </c>
      <c r="G60" s="56" t="s">
        <v>162</v>
      </c>
      <c r="H60" s="56" t="s">
        <v>163</v>
      </c>
      <c r="I60" s="56" t="s">
        <v>164</v>
      </c>
      <c r="J60" s="56" t="s">
        <v>165</v>
      </c>
    </row>
    <row r="61" spans="1:10" s="18" customFormat="1" ht="56.25">
      <c r="A61" s="885">
        <v>10</v>
      </c>
      <c r="B61" s="897" t="s">
        <v>103</v>
      </c>
      <c r="C61" s="59" t="s">
        <v>104</v>
      </c>
      <c r="D61" s="49" t="s">
        <v>105</v>
      </c>
      <c r="E61" s="76">
        <v>0.5</v>
      </c>
      <c r="F61" s="76">
        <v>1</v>
      </c>
      <c r="G61" s="76">
        <v>1</v>
      </c>
      <c r="H61" s="76">
        <v>1</v>
      </c>
      <c r="I61" s="76">
        <v>1</v>
      </c>
      <c r="J61" s="76">
        <v>1</v>
      </c>
    </row>
    <row r="62" spans="1:10" s="18" customFormat="1" ht="45" customHeight="1">
      <c r="A62" s="886"/>
      <c r="B62" s="898"/>
      <c r="C62" s="898" t="s">
        <v>108</v>
      </c>
      <c r="D62" s="49" t="s">
        <v>106</v>
      </c>
      <c r="E62" s="76">
        <v>0.45</v>
      </c>
      <c r="F62" s="76">
        <v>0.5</v>
      </c>
      <c r="G62" s="76">
        <v>0.55000000000000004</v>
      </c>
      <c r="H62" s="76">
        <v>0.6</v>
      </c>
      <c r="I62" s="76">
        <v>0.65</v>
      </c>
      <c r="J62" s="76">
        <v>0.7</v>
      </c>
    </row>
    <row r="63" spans="1:10" s="18" customFormat="1" ht="22.5">
      <c r="A63" s="886"/>
      <c r="B63" s="898"/>
      <c r="C63" s="898"/>
      <c r="D63" s="49" t="s">
        <v>107</v>
      </c>
      <c r="E63" s="80" t="s">
        <v>166</v>
      </c>
      <c r="F63" s="80" t="s">
        <v>166</v>
      </c>
      <c r="G63" s="80" t="s">
        <v>166</v>
      </c>
      <c r="H63" s="80" t="s">
        <v>166</v>
      </c>
      <c r="I63" s="80" t="s">
        <v>166</v>
      </c>
      <c r="J63" s="80" t="s">
        <v>167</v>
      </c>
    </row>
    <row r="64" spans="1:10" s="18" customFormat="1" ht="22.5">
      <c r="A64" s="887"/>
      <c r="B64" s="898"/>
      <c r="C64" s="903"/>
      <c r="D64" s="49" t="s">
        <v>109</v>
      </c>
      <c r="E64" s="81" t="s">
        <v>168</v>
      </c>
      <c r="F64" s="55" t="s">
        <v>169</v>
      </c>
      <c r="G64" s="55" t="s">
        <v>170</v>
      </c>
      <c r="H64" s="55" t="s">
        <v>171</v>
      </c>
      <c r="I64" s="55" t="s">
        <v>172</v>
      </c>
      <c r="J64" s="55" t="s">
        <v>173</v>
      </c>
    </row>
    <row r="65" spans="1:10" s="18" customFormat="1" ht="29.25" customHeight="1">
      <c r="A65" s="885">
        <v>11</v>
      </c>
      <c r="B65" s="897" t="s">
        <v>110</v>
      </c>
      <c r="C65" s="897" t="s">
        <v>111</v>
      </c>
      <c r="D65" s="82" t="s">
        <v>112</v>
      </c>
      <c r="E65" s="67"/>
      <c r="F65" s="64"/>
      <c r="G65" s="64"/>
      <c r="H65" s="64"/>
      <c r="I65" s="64"/>
      <c r="J65" s="64"/>
    </row>
    <row r="66" spans="1:10" s="18" customFormat="1" ht="38.25" customHeight="1">
      <c r="A66" s="887"/>
      <c r="B66" s="903"/>
      <c r="C66" s="903"/>
      <c r="D66" s="14" t="s">
        <v>113</v>
      </c>
      <c r="E66" s="15">
        <v>4</v>
      </c>
      <c r="F66" s="15">
        <v>4</v>
      </c>
      <c r="G66" s="15">
        <v>4</v>
      </c>
      <c r="H66" s="15">
        <v>4</v>
      </c>
      <c r="I66" s="15">
        <v>4</v>
      </c>
      <c r="J66" s="15">
        <v>4</v>
      </c>
    </row>
    <row r="67" spans="1:10" s="18" customFormat="1" ht="33.75">
      <c r="A67" s="15">
        <v>12</v>
      </c>
      <c r="B67" s="14" t="s">
        <v>114</v>
      </c>
      <c r="C67" s="29" t="s">
        <v>115</v>
      </c>
      <c r="D67" s="14" t="s">
        <v>116</v>
      </c>
      <c r="E67" s="76">
        <v>1</v>
      </c>
      <c r="F67" s="76">
        <v>1</v>
      </c>
      <c r="G67" s="76">
        <v>1</v>
      </c>
      <c r="H67" s="76">
        <v>1</v>
      </c>
      <c r="I67" s="76">
        <v>1</v>
      </c>
      <c r="J67" s="76">
        <v>1</v>
      </c>
    </row>
    <row r="68" spans="1:10" s="18" customFormat="1" ht="78.75">
      <c r="A68" s="885">
        <v>13</v>
      </c>
      <c r="B68" s="897" t="s">
        <v>117</v>
      </c>
      <c r="C68" s="32" t="s">
        <v>118</v>
      </c>
      <c r="D68" s="45" t="s">
        <v>119</v>
      </c>
      <c r="E68" s="83">
        <v>0.50360000000000005</v>
      </c>
      <c r="F68" s="83">
        <v>0.55000000000000004</v>
      </c>
      <c r="G68" s="83">
        <v>0.6</v>
      </c>
      <c r="H68" s="83">
        <v>0.65</v>
      </c>
      <c r="I68" s="83">
        <v>0.7</v>
      </c>
      <c r="J68" s="83">
        <v>0.75</v>
      </c>
    </row>
    <row r="69" spans="1:10" s="18" customFormat="1" ht="29.25" customHeight="1">
      <c r="A69" s="886"/>
      <c r="B69" s="898"/>
      <c r="C69" s="900" t="s">
        <v>120</v>
      </c>
      <c r="D69" s="30" t="s">
        <v>121</v>
      </c>
      <c r="E69" s="62">
        <v>0.81</v>
      </c>
      <c r="F69" s="62">
        <v>0.84</v>
      </c>
      <c r="G69" s="62">
        <v>0.87</v>
      </c>
      <c r="H69" s="62">
        <v>0.9</v>
      </c>
      <c r="I69" s="62">
        <v>0.92</v>
      </c>
      <c r="J69" s="62">
        <v>0.95</v>
      </c>
    </row>
    <row r="70" spans="1:10" s="18" customFormat="1" ht="40.5" customHeight="1">
      <c r="A70" s="886"/>
      <c r="B70" s="898"/>
      <c r="C70" s="904"/>
      <c r="D70" s="30" t="s">
        <v>122</v>
      </c>
      <c r="E70" s="84">
        <v>0.94</v>
      </c>
      <c r="F70" s="85">
        <v>0.94499999999999995</v>
      </c>
      <c r="G70" s="84">
        <v>0.95</v>
      </c>
      <c r="H70" s="84">
        <v>0.96</v>
      </c>
      <c r="I70" s="84">
        <v>0.96</v>
      </c>
      <c r="J70" s="85">
        <v>0.96499999999999997</v>
      </c>
    </row>
    <row r="71" spans="1:10" s="18" customFormat="1" ht="25.5" customHeight="1">
      <c r="A71" s="886"/>
      <c r="B71" s="898"/>
      <c r="C71" s="900" t="s">
        <v>123</v>
      </c>
      <c r="D71" s="30" t="s">
        <v>124</v>
      </c>
      <c r="E71" s="84">
        <v>0.9</v>
      </c>
      <c r="F71" s="84">
        <v>0.93</v>
      </c>
      <c r="G71" s="84">
        <v>0.96</v>
      </c>
      <c r="H71" s="84">
        <v>0.99</v>
      </c>
      <c r="I71" s="84">
        <v>1</v>
      </c>
      <c r="J71" s="84">
        <v>1</v>
      </c>
    </row>
    <row r="72" spans="1:10" s="18" customFormat="1" ht="45">
      <c r="A72" s="886"/>
      <c r="B72" s="898"/>
      <c r="C72" s="901"/>
      <c r="D72" s="39" t="s">
        <v>125</v>
      </c>
      <c r="E72" s="84">
        <v>0.84</v>
      </c>
      <c r="F72" s="84">
        <v>0.88</v>
      </c>
      <c r="G72" s="84">
        <v>0.9</v>
      </c>
      <c r="H72" s="84">
        <v>0.93</v>
      </c>
      <c r="I72" s="84">
        <v>0.95</v>
      </c>
      <c r="J72" s="84">
        <v>0.97</v>
      </c>
    </row>
    <row r="73" spans="1:10" s="18" customFormat="1" ht="45">
      <c r="A73" s="886"/>
      <c r="B73" s="898"/>
      <c r="C73" s="901"/>
      <c r="D73" s="39" t="s">
        <v>126</v>
      </c>
      <c r="E73" s="84">
        <v>0.7</v>
      </c>
      <c r="F73" s="84">
        <v>0.74</v>
      </c>
      <c r="G73" s="84">
        <v>0.78</v>
      </c>
      <c r="H73" s="84">
        <v>0.8</v>
      </c>
      <c r="I73" s="84">
        <v>0.84</v>
      </c>
      <c r="J73" s="84">
        <v>0.88</v>
      </c>
    </row>
    <row r="74" spans="1:10" s="18" customFormat="1" ht="33.75">
      <c r="A74" s="887"/>
      <c r="B74" s="898"/>
      <c r="C74" s="901"/>
      <c r="D74" s="31" t="s">
        <v>127</v>
      </c>
      <c r="E74" s="84">
        <v>0.55000000000000004</v>
      </c>
      <c r="F74" s="62">
        <v>0.6</v>
      </c>
      <c r="G74" s="84">
        <v>0.65</v>
      </c>
      <c r="H74" s="84">
        <v>0.7</v>
      </c>
      <c r="I74" s="84">
        <v>0.75</v>
      </c>
      <c r="J74" s="62">
        <v>0.8</v>
      </c>
    </row>
    <row r="75" spans="1:10" s="18" customFormat="1" ht="45">
      <c r="A75" s="15">
        <v>14</v>
      </c>
      <c r="B75" s="37" t="s">
        <v>128</v>
      </c>
      <c r="C75" s="37" t="s">
        <v>129</v>
      </c>
      <c r="D75" s="37" t="s">
        <v>130</v>
      </c>
      <c r="E75" s="86">
        <v>1</v>
      </c>
      <c r="F75" s="86">
        <v>1</v>
      </c>
      <c r="G75" s="86">
        <v>1</v>
      </c>
      <c r="H75" s="86">
        <v>1</v>
      </c>
      <c r="I75" s="86">
        <v>1</v>
      </c>
      <c r="J75" s="86">
        <v>1</v>
      </c>
    </row>
    <row r="76" spans="1:10" s="18" customFormat="1" ht="61.5" customHeight="1">
      <c r="A76" s="15">
        <v>15</v>
      </c>
      <c r="B76" s="37" t="s">
        <v>131</v>
      </c>
      <c r="C76" s="37" t="s">
        <v>132</v>
      </c>
      <c r="D76" s="37" t="s">
        <v>133</v>
      </c>
      <c r="E76" s="86">
        <v>1</v>
      </c>
      <c r="F76" s="86">
        <v>1</v>
      </c>
      <c r="G76" s="86">
        <v>1</v>
      </c>
      <c r="H76" s="86">
        <v>1</v>
      </c>
      <c r="I76" s="86">
        <v>1</v>
      </c>
      <c r="J76" s="86">
        <v>1</v>
      </c>
    </row>
    <row r="77" spans="1:10" s="18" customFormat="1" ht="33.75">
      <c r="A77" s="15">
        <v>16</v>
      </c>
      <c r="B77" s="37" t="s">
        <v>134</v>
      </c>
      <c r="C77" s="37" t="s">
        <v>135</v>
      </c>
      <c r="D77" s="37" t="s">
        <v>136</v>
      </c>
      <c r="E77" s="86">
        <v>1</v>
      </c>
      <c r="F77" s="86">
        <v>1</v>
      </c>
      <c r="G77" s="86">
        <v>1</v>
      </c>
      <c r="H77" s="86">
        <v>1</v>
      </c>
      <c r="I77" s="86">
        <v>1</v>
      </c>
      <c r="J77" s="86">
        <v>1</v>
      </c>
    </row>
    <row r="78" spans="1:10" s="16" customFormat="1" ht="33.75" customHeight="1">
      <c r="A78" s="15">
        <v>17</v>
      </c>
      <c r="B78" s="37" t="s">
        <v>137</v>
      </c>
      <c r="C78" s="37" t="s">
        <v>138</v>
      </c>
      <c r="D78" s="37" t="s">
        <v>139</v>
      </c>
      <c r="E78" s="86">
        <v>1</v>
      </c>
      <c r="F78" s="86">
        <v>1</v>
      </c>
      <c r="G78" s="86">
        <v>1</v>
      </c>
      <c r="H78" s="86">
        <v>1</v>
      </c>
      <c r="I78" s="86">
        <v>1</v>
      </c>
      <c r="J78" s="86">
        <v>1</v>
      </c>
    </row>
    <row r="79" spans="1:10" s="18" customFormat="1" ht="33" customHeight="1">
      <c r="A79" s="885">
        <v>18</v>
      </c>
      <c r="B79" s="897" t="s">
        <v>140</v>
      </c>
      <c r="C79" s="900" t="s">
        <v>141</v>
      </c>
      <c r="D79" s="33" t="s">
        <v>142</v>
      </c>
      <c r="E79" s="87" t="s">
        <v>174</v>
      </c>
      <c r="F79" s="87" t="s">
        <v>174</v>
      </c>
      <c r="G79" s="87" t="s">
        <v>174</v>
      </c>
      <c r="H79" s="87" t="s">
        <v>174</v>
      </c>
      <c r="I79" s="87" t="s">
        <v>174</v>
      </c>
      <c r="J79" s="87" t="s">
        <v>174</v>
      </c>
    </row>
    <row r="80" spans="1:10" s="16" customFormat="1" ht="50.25" customHeight="1">
      <c r="A80" s="887"/>
      <c r="B80" s="898"/>
      <c r="C80" s="901"/>
      <c r="D80" s="37" t="s">
        <v>143</v>
      </c>
      <c r="E80" s="87" t="s">
        <v>174</v>
      </c>
      <c r="F80" s="87" t="s">
        <v>174</v>
      </c>
      <c r="G80" s="87" t="s">
        <v>174</v>
      </c>
      <c r="H80" s="87" t="s">
        <v>174</v>
      </c>
      <c r="I80" s="87" t="s">
        <v>174</v>
      </c>
      <c r="J80" s="87" t="s">
        <v>174</v>
      </c>
    </row>
    <row r="81" spans="1:10" s="16" customFormat="1" ht="26.25" customHeight="1">
      <c r="A81" s="891">
        <v>19</v>
      </c>
      <c r="B81" s="902" t="s">
        <v>80</v>
      </c>
      <c r="C81" s="902" t="s">
        <v>81</v>
      </c>
      <c r="D81" s="55" t="s">
        <v>144</v>
      </c>
      <c r="E81" s="88">
        <v>0.46</v>
      </c>
      <c r="F81" s="88">
        <v>0.51</v>
      </c>
      <c r="G81" s="88">
        <v>0.57999999999999996</v>
      </c>
      <c r="H81" s="88">
        <v>0.6</v>
      </c>
      <c r="I81" s="88">
        <v>0.65</v>
      </c>
      <c r="J81" s="88">
        <v>0.7</v>
      </c>
    </row>
    <row r="82" spans="1:10" s="18" customFormat="1" ht="22.5">
      <c r="A82" s="891"/>
      <c r="B82" s="902"/>
      <c r="C82" s="902"/>
      <c r="D82" s="55" t="s">
        <v>145</v>
      </c>
      <c r="E82" s="89" t="s">
        <v>175</v>
      </c>
      <c r="F82" s="89" t="s">
        <v>175</v>
      </c>
      <c r="G82" s="89" t="s">
        <v>175</v>
      </c>
      <c r="H82" s="89" t="s">
        <v>175</v>
      </c>
      <c r="I82" s="89" t="s">
        <v>175</v>
      </c>
      <c r="J82" s="89" t="s">
        <v>175</v>
      </c>
    </row>
  </sheetData>
  <mergeCells count="45">
    <mergeCell ref="E5:J5"/>
    <mergeCell ref="B5:B7"/>
    <mergeCell ref="C5:C7"/>
    <mergeCell ref="D5:D7"/>
    <mergeCell ref="B20:B23"/>
    <mergeCell ref="C20:C23"/>
    <mergeCell ref="B14:B19"/>
    <mergeCell ref="C14:C19"/>
    <mergeCell ref="B9:B13"/>
    <mergeCell ref="C9:C11"/>
    <mergeCell ref="C55:C60"/>
    <mergeCell ref="C79:C80"/>
    <mergeCell ref="B79:B80"/>
    <mergeCell ref="B81:B82"/>
    <mergeCell ref="C81:C82"/>
    <mergeCell ref="C71:C74"/>
    <mergeCell ref="B68:B74"/>
    <mergeCell ref="B61:B64"/>
    <mergeCell ref="B65:B66"/>
    <mergeCell ref="C65:C66"/>
    <mergeCell ref="C69:C70"/>
    <mergeCell ref="B53:B60"/>
    <mergeCell ref="C62:C64"/>
    <mergeCell ref="A79:A80"/>
    <mergeCell ref="A81:A82"/>
    <mergeCell ref="A24:A35"/>
    <mergeCell ref="A36:A45"/>
    <mergeCell ref="A48:A52"/>
    <mergeCell ref="A53:A60"/>
    <mergeCell ref="A1:J1"/>
    <mergeCell ref="A2:J2"/>
    <mergeCell ref="A61:A64"/>
    <mergeCell ref="A65:A66"/>
    <mergeCell ref="A68:A74"/>
    <mergeCell ref="A5:A7"/>
    <mergeCell ref="A9:A13"/>
    <mergeCell ref="A14:A19"/>
    <mergeCell ref="A20:A23"/>
    <mergeCell ref="C27:C35"/>
    <mergeCell ref="C40:C43"/>
    <mergeCell ref="C53:C54"/>
    <mergeCell ref="B48:B52"/>
    <mergeCell ref="C37:C38"/>
    <mergeCell ref="C44:C45"/>
    <mergeCell ref="B24:B30"/>
  </mergeCells>
  <pageMargins left="0.23622047244094491" right="0.11811023622047245" top="0.74803149606299213" bottom="0.74803149606299213" header="0.31496062992125984" footer="0.31496062992125984"/>
  <pageSetup paperSize="9" scale="70" orientation="portrait" r:id="rId1"/>
  <rowBreaks count="1" manualBreakCount="1">
    <brk id="78" max="16383" man="1"/>
  </row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64"/>
  <sheetViews>
    <sheetView view="pageBreakPreview" topLeftCell="A5" zoomScaleSheetLayoutView="100" workbookViewId="0">
      <selection sqref="A1:J82"/>
    </sheetView>
  </sheetViews>
  <sheetFormatPr defaultRowHeight="14.25"/>
  <cols>
    <col min="1" max="1" width="29.5703125" style="90" customWidth="1"/>
    <col min="2" max="2" width="3.7109375" style="90" customWidth="1"/>
    <col min="3" max="3" width="31.5703125" style="90" customWidth="1"/>
    <col min="4" max="4" width="3.28515625" style="90" customWidth="1"/>
    <col min="5" max="5" width="23.42578125" style="90" customWidth="1"/>
    <col min="6" max="6" width="25.7109375" style="90" customWidth="1"/>
    <col min="7" max="16384" width="9.140625" style="90"/>
  </cols>
  <sheetData>
    <row r="1" spans="1:6" ht="15">
      <c r="A1" s="831" t="s">
        <v>242</v>
      </c>
      <c r="B1" s="831"/>
      <c r="C1" s="831"/>
      <c r="D1" s="831"/>
      <c r="E1" s="831"/>
      <c r="F1" s="831"/>
    </row>
    <row r="2" spans="1:6" ht="15">
      <c r="A2" s="831" t="s">
        <v>183</v>
      </c>
      <c r="B2" s="831"/>
      <c r="C2" s="831"/>
      <c r="D2" s="831"/>
      <c r="E2" s="831"/>
      <c r="F2" s="831"/>
    </row>
    <row r="4" spans="1:6" ht="28.5" customHeight="1">
      <c r="A4" s="91" t="s">
        <v>184</v>
      </c>
      <c r="B4" s="92"/>
      <c r="C4" s="93"/>
      <c r="D4" s="93"/>
      <c r="E4" s="93"/>
      <c r="F4" s="94"/>
    </row>
    <row r="5" spans="1:6" ht="34.5" customHeight="1">
      <c r="A5" s="932" t="s">
        <v>185</v>
      </c>
      <c r="B5" s="933"/>
      <c r="C5" s="933"/>
      <c r="D5" s="933"/>
      <c r="E5" s="933"/>
      <c r="F5" s="934"/>
    </row>
    <row r="6" spans="1:6" ht="15">
      <c r="A6" s="95" t="s">
        <v>186</v>
      </c>
      <c r="B6" s="96"/>
      <c r="C6" s="97" t="s">
        <v>187</v>
      </c>
      <c r="D6" s="98"/>
      <c r="E6" s="97" t="s">
        <v>188</v>
      </c>
      <c r="F6" s="95" t="s">
        <v>189</v>
      </c>
    </row>
    <row r="7" spans="1:6" ht="15">
      <c r="A7" s="99" t="s">
        <v>190</v>
      </c>
      <c r="B7" s="100"/>
      <c r="C7" s="101"/>
      <c r="D7" s="102"/>
      <c r="E7" s="101"/>
      <c r="F7" s="103"/>
    </row>
    <row r="8" spans="1:6" ht="57">
      <c r="A8" s="863" t="s">
        <v>18</v>
      </c>
      <c r="B8" s="104" t="s">
        <v>191</v>
      </c>
      <c r="C8" s="105" t="s">
        <v>192</v>
      </c>
      <c r="D8" s="106"/>
      <c r="E8" s="107" t="s">
        <v>193</v>
      </c>
      <c r="F8" s="108" t="s">
        <v>194</v>
      </c>
    </row>
    <row r="9" spans="1:6" ht="18" customHeight="1">
      <c r="A9" s="863"/>
      <c r="B9" s="104" t="s">
        <v>191</v>
      </c>
      <c r="C9" s="105" t="s">
        <v>195</v>
      </c>
      <c r="D9" s="106"/>
      <c r="F9" s="109"/>
    </row>
    <row r="10" spans="1:6" ht="18.75" customHeight="1">
      <c r="A10" s="864"/>
      <c r="B10" s="110" t="s">
        <v>191</v>
      </c>
      <c r="C10" s="111" t="s">
        <v>196</v>
      </c>
      <c r="D10" s="112"/>
      <c r="E10" s="113"/>
      <c r="F10" s="114"/>
    </row>
    <row r="11" spans="1:6" ht="15.75" customHeight="1">
      <c r="A11" s="115" t="s">
        <v>197</v>
      </c>
      <c r="B11" s="116"/>
      <c r="C11" s="117"/>
      <c r="D11" s="118"/>
      <c r="E11" s="101"/>
      <c r="F11" s="103"/>
    </row>
    <row r="12" spans="1:6" ht="71.25">
      <c r="A12" s="108" t="s">
        <v>27</v>
      </c>
      <c r="B12" s="104" t="s">
        <v>191</v>
      </c>
      <c r="C12" s="119" t="s">
        <v>28</v>
      </c>
      <c r="D12" s="120"/>
      <c r="E12" s="121" t="s">
        <v>198</v>
      </c>
      <c r="F12" s="122" t="s">
        <v>199</v>
      </c>
    </row>
    <row r="13" spans="1:6">
      <c r="A13" s="123"/>
      <c r="B13" s="110"/>
      <c r="C13" s="124"/>
      <c r="D13" s="125"/>
      <c r="E13" s="113"/>
      <c r="F13" s="114"/>
    </row>
    <row r="14" spans="1:6" ht="15">
      <c r="A14" s="115" t="s">
        <v>200</v>
      </c>
      <c r="B14" s="126"/>
      <c r="C14" s="127"/>
      <c r="D14" s="128"/>
      <c r="E14" s="101"/>
      <c r="F14" s="103"/>
    </row>
    <row r="15" spans="1:6" ht="42.75">
      <c r="A15" s="129" t="s">
        <v>35</v>
      </c>
      <c r="B15" s="104" t="s">
        <v>191</v>
      </c>
      <c r="C15" s="130" t="s">
        <v>201</v>
      </c>
      <c r="D15" s="131"/>
      <c r="E15" s="119" t="s">
        <v>202</v>
      </c>
      <c r="F15" s="122" t="s">
        <v>203</v>
      </c>
    </row>
    <row r="16" spans="1:6" ht="15">
      <c r="A16" s="132"/>
      <c r="B16" s="133"/>
      <c r="C16" s="124"/>
      <c r="D16" s="134"/>
      <c r="E16" s="113"/>
      <c r="F16" s="114"/>
    </row>
    <row r="17" spans="1:6" ht="15">
      <c r="A17" s="115" t="s">
        <v>204</v>
      </c>
      <c r="B17" s="116"/>
      <c r="C17" s="135"/>
      <c r="D17" s="136"/>
      <c r="E17" s="101"/>
      <c r="F17" s="103"/>
    </row>
    <row r="18" spans="1:6" ht="48" customHeight="1">
      <c r="A18" s="108" t="s">
        <v>83</v>
      </c>
      <c r="B18" s="104" t="s">
        <v>191</v>
      </c>
      <c r="C18" s="121" t="s">
        <v>84</v>
      </c>
      <c r="D18" s="137"/>
      <c r="E18" s="121" t="s">
        <v>205</v>
      </c>
      <c r="F18" s="129" t="s">
        <v>206</v>
      </c>
    </row>
    <row r="19" spans="1:6">
      <c r="A19" s="114"/>
      <c r="B19" s="138"/>
      <c r="C19" s="139"/>
      <c r="D19" s="140"/>
      <c r="E19" s="113"/>
      <c r="F19" s="114"/>
    </row>
    <row r="20" spans="1:6" ht="26.25" customHeight="1">
      <c r="A20" s="141" t="s">
        <v>207</v>
      </c>
      <c r="B20" s="142"/>
      <c r="C20" s="143"/>
      <c r="D20" s="143"/>
      <c r="E20" s="93"/>
      <c r="F20" s="94"/>
    </row>
    <row r="21" spans="1:6" ht="15.75" customHeight="1">
      <c r="A21" s="99" t="s">
        <v>190</v>
      </c>
      <c r="B21" s="116"/>
      <c r="C21" s="144"/>
      <c r="D21" s="145"/>
      <c r="F21" s="935" t="s">
        <v>208</v>
      </c>
    </row>
    <row r="22" spans="1:6" ht="68.25" customHeight="1">
      <c r="A22" s="146" t="s">
        <v>117</v>
      </c>
      <c r="B22" s="110" t="s">
        <v>191</v>
      </c>
      <c r="C22" s="124" t="s">
        <v>118</v>
      </c>
      <c r="D22" s="147">
        <v>1</v>
      </c>
      <c r="E22" s="148" t="s">
        <v>209</v>
      </c>
      <c r="F22" s="936"/>
    </row>
    <row r="23" spans="1:6" ht="42.75">
      <c r="B23" s="149" t="s">
        <v>191</v>
      </c>
      <c r="C23" s="150" t="s">
        <v>120</v>
      </c>
      <c r="D23" s="147">
        <v>2</v>
      </c>
      <c r="E23" s="122" t="s">
        <v>210</v>
      </c>
      <c r="F23" s="936"/>
    </row>
    <row r="24" spans="1:6" ht="71.25" customHeight="1">
      <c r="A24" s="109"/>
      <c r="B24" s="110" t="s">
        <v>191</v>
      </c>
      <c r="C24" s="151" t="s">
        <v>123</v>
      </c>
      <c r="D24" s="147">
        <v>3</v>
      </c>
      <c r="E24" s="122" t="s">
        <v>211</v>
      </c>
      <c r="F24" s="936"/>
    </row>
    <row r="25" spans="1:6" ht="112.5" customHeight="1">
      <c r="A25" s="114"/>
      <c r="D25" s="152">
        <v>4</v>
      </c>
      <c r="E25" s="153" t="s">
        <v>212</v>
      </c>
      <c r="F25" s="937"/>
    </row>
    <row r="26" spans="1:6" ht="34.5" customHeight="1">
      <c r="A26" s="929" t="s">
        <v>213</v>
      </c>
      <c r="B26" s="930"/>
      <c r="C26" s="930"/>
      <c r="D26" s="930"/>
      <c r="E26" s="930"/>
      <c r="F26" s="931"/>
    </row>
    <row r="27" spans="1:6" ht="15">
      <c r="A27" s="99" t="s">
        <v>190</v>
      </c>
      <c r="B27" s="154"/>
      <c r="C27" s="135"/>
      <c r="D27" s="155"/>
      <c r="E27" s="101"/>
      <c r="F27" s="103"/>
    </row>
    <row r="28" spans="1:6" ht="85.5" customHeight="1">
      <c r="A28" s="925" t="s">
        <v>49</v>
      </c>
      <c r="B28" s="104" t="s">
        <v>191</v>
      </c>
      <c r="C28" s="130" t="s">
        <v>110</v>
      </c>
      <c r="D28" s="131"/>
      <c r="E28" s="156" t="s">
        <v>214</v>
      </c>
      <c r="F28" s="146" t="s">
        <v>215</v>
      </c>
    </row>
    <row r="29" spans="1:6">
      <c r="A29" s="925"/>
      <c r="B29" s="157"/>
      <c r="C29" s="111"/>
      <c r="D29" s="158"/>
      <c r="E29" s="113"/>
      <c r="F29" s="114"/>
    </row>
    <row r="30" spans="1:6" ht="90.75" customHeight="1">
      <c r="A30" s="925"/>
      <c r="B30" s="126" t="s">
        <v>191</v>
      </c>
      <c r="C30" s="159" t="s">
        <v>216</v>
      </c>
      <c r="D30" s="160"/>
      <c r="E30" s="927" t="s">
        <v>217</v>
      </c>
      <c r="F30" s="862" t="s">
        <v>218</v>
      </c>
    </row>
    <row r="31" spans="1:6" ht="28.5">
      <c r="A31" s="925"/>
      <c r="B31" s="126" t="s">
        <v>191</v>
      </c>
      <c r="C31" s="159" t="s">
        <v>219</v>
      </c>
      <c r="D31" s="161"/>
      <c r="E31" s="921"/>
      <c r="F31" s="863"/>
    </row>
    <row r="32" spans="1:6">
      <c r="A32" s="162"/>
      <c r="B32" s="157"/>
      <c r="C32" s="163"/>
      <c r="D32" s="164"/>
      <c r="E32" s="921"/>
      <c r="F32" s="863"/>
    </row>
    <row r="33" spans="1:6" ht="42.75">
      <c r="A33" s="109"/>
      <c r="B33" s="126" t="s">
        <v>191</v>
      </c>
      <c r="C33" s="121" t="s">
        <v>220</v>
      </c>
      <c r="D33" s="147"/>
      <c r="E33" s="921"/>
      <c r="F33" s="863"/>
    </row>
    <row r="34" spans="1:6">
      <c r="A34" s="114"/>
      <c r="B34" s="157"/>
      <c r="C34" s="165"/>
      <c r="D34" s="166"/>
      <c r="E34" s="928"/>
      <c r="F34" s="864"/>
    </row>
    <row r="35" spans="1:6" ht="15" customHeight="1">
      <c r="A35" s="99" t="s">
        <v>197</v>
      </c>
      <c r="B35" s="154"/>
      <c r="C35" s="167"/>
      <c r="D35" s="168"/>
      <c r="E35" s="927" t="s">
        <v>221</v>
      </c>
      <c r="F35" s="862" t="s">
        <v>222</v>
      </c>
    </row>
    <row r="36" spans="1:6" ht="36.75" customHeight="1">
      <c r="A36" s="917" t="s">
        <v>93</v>
      </c>
      <c r="B36" s="104" t="s">
        <v>191</v>
      </c>
      <c r="C36" s="169" t="s">
        <v>94</v>
      </c>
      <c r="D36" s="170"/>
      <c r="E36" s="921"/>
      <c r="F36" s="863"/>
    </row>
    <row r="37" spans="1:6" ht="69" customHeight="1">
      <c r="A37" s="917"/>
      <c r="B37" s="171"/>
      <c r="C37" s="172" t="s">
        <v>97</v>
      </c>
      <c r="D37" s="170"/>
      <c r="E37" s="921"/>
      <c r="F37" s="863"/>
    </row>
    <row r="38" spans="1:6">
      <c r="A38" s="173"/>
      <c r="B38" s="157"/>
      <c r="C38" s="174"/>
      <c r="D38" s="170"/>
      <c r="E38" s="921"/>
      <c r="F38" s="863"/>
    </row>
    <row r="39" spans="1:6" ht="15" customHeight="1">
      <c r="A39" s="99" t="s">
        <v>200</v>
      </c>
      <c r="B39" s="175"/>
      <c r="C39" s="172"/>
      <c r="D39" s="176"/>
      <c r="E39" s="102"/>
      <c r="F39" s="148"/>
    </row>
    <row r="40" spans="1:6" ht="63" customHeight="1">
      <c r="A40" s="177" t="s">
        <v>103</v>
      </c>
      <c r="B40" s="110" t="s">
        <v>191</v>
      </c>
      <c r="C40" s="111" t="s">
        <v>104</v>
      </c>
      <c r="D40" s="178"/>
      <c r="E40" s="121" t="s">
        <v>223</v>
      </c>
      <c r="F40" s="122" t="s">
        <v>224</v>
      </c>
    </row>
    <row r="41" spans="1:6" ht="15">
      <c r="A41" s="99" t="s">
        <v>204</v>
      </c>
      <c r="B41" s="179"/>
      <c r="C41" s="105"/>
      <c r="D41" s="180"/>
      <c r="E41" s="101"/>
      <c r="F41" s="103"/>
    </row>
    <row r="42" spans="1:6" ht="45.75" customHeight="1">
      <c r="A42" s="917" t="s">
        <v>131</v>
      </c>
      <c r="B42" s="110" t="s">
        <v>191</v>
      </c>
      <c r="C42" s="181" t="s">
        <v>225</v>
      </c>
      <c r="D42" s="178"/>
      <c r="E42" s="121" t="s">
        <v>226</v>
      </c>
      <c r="F42" s="111" t="s">
        <v>227</v>
      </c>
    </row>
    <row r="43" spans="1:6" ht="55.5" customHeight="1">
      <c r="A43" s="917"/>
      <c r="B43" s="126" t="s">
        <v>191</v>
      </c>
      <c r="C43" s="182" t="s">
        <v>72</v>
      </c>
      <c r="D43" s="178"/>
      <c r="E43" s="121" t="s">
        <v>228</v>
      </c>
      <c r="F43" s="122" t="s">
        <v>229</v>
      </c>
    </row>
    <row r="44" spans="1:6" ht="17.25" customHeight="1">
      <c r="A44" s="183"/>
      <c r="B44" s="157"/>
      <c r="C44" s="111"/>
      <c r="D44" s="158"/>
      <c r="E44" s="113"/>
      <c r="F44" s="114"/>
    </row>
    <row r="45" spans="1:6" ht="36.75" customHeight="1">
      <c r="A45" s="922" t="s">
        <v>230</v>
      </c>
      <c r="B45" s="923"/>
      <c r="C45" s="923"/>
      <c r="D45" s="923"/>
      <c r="E45" s="923"/>
      <c r="F45" s="924"/>
    </row>
    <row r="46" spans="1:6" ht="15">
      <c r="A46" s="99" t="s">
        <v>190</v>
      </c>
      <c r="B46" s="171"/>
      <c r="C46" s="184"/>
      <c r="D46" s="185"/>
      <c r="E46" s="101"/>
      <c r="F46" s="103"/>
    </row>
    <row r="47" spans="1:6" ht="15" customHeight="1">
      <c r="A47" s="925" t="s">
        <v>231</v>
      </c>
      <c r="B47" s="104" t="s">
        <v>191</v>
      </c>
      <c r="C47" s="186" t="s">
        <v>65</v>
      </c>
      <c r="D47" s="187"/>
      <c r="E47" s="921" t="s">
        <v>232</v>
      </c>
      <c r="F47" s="863" t="s">
        <v>233</v>
      </c>
    </row>
    <row r="48" spans="1:6">
      <c r="A48" s="925"/>
      <c r="B48" s="188"/>
      <c r="C48" s="189"/>
      <c r="D48" s="187"/>
      <c r="E48" s="921"/>
      <c r="F48" s="863"/>
    </row>
    <row r="49" spans="1:6" ht="28.5">
      <c r="A49" s="925"/>
      <c r="B49" s="104" t="s">
        <v>191</v>
      </c>
      <c r="C49" s="159" t="s">
        <v>67</v>
      </c>
      <c r="D49" s="161"/>
      <c r="E49" s="921"/>
      <c r="F49" s="863"/>
    </row>
    <row r="50" spans="1:6" ht="11.25" customHeight="1">
      <c r="A50" s="925"/>
      <c r="B50" s="188"/>
      <c r="C50" s="189"/>
      <c r="D50" s="161"/>
      <c r="E50" s="921"/>
      <c r="F50" s="863"/>
    </row>
    <row r="51" spans="1:6" ht="28.5">
      <c r="A51" s="925"/>
      <c r="B51" s="104" t="s">
        <v>191</v>
      </c>
      <c r="C51" s="159" t="s">
        <v>70</v>
      </c>
      <c r="D51" s="187"/>
      <c r="E51" s="921"/>
      <c r="F51" s="863"/>
    </row>
    <row r="52" spans="1:6">
      <c r="A52" s="925"/>
      <c r="B52" s="190"/>
      <c r="C52" s="186"/>
      <c r="D52" s="187"/>
      <c r="E52" s="921"/>
      <c r="F52" s="863"/>
    </row>
    <row r="53" spans="1:6">
      <c r="A53" s="114"/>
      <c r="B53" s="188"/>
      <c r="C53" s="174"/>
      <c r="D53" s="191"/>
      <c r="E53" s="113"/>
      <c r="F53" s="114"/>
    </row>
    <row r="54" spans="1:6" ht="15">
      <c r="A54" s="99" t="s">
        <v>234</v>
      </c>
      <c r="B54" s="192"/>
      <c r="C54" s="172"/>
      <c r="D54" s="193"/>
      <c r="E54" s="102"/>
      <c r="F54" s="103"/>
    </row>
    <row r="55" spans="1:6" ht="57">
      <c r="A55" s="177" t="s">
        <v>235</v>
      </c>
      <c r="B55" s="104" t="s">
        <v>191</v>
      </c>
      <c r="C55" s="189" t="s">
        <v>86</v>
      </c>
      <c r="D55" s="161"/>
      <c r="E55" s="194" t="s">
        <v>236</v>
      </c>
      <c r="F55" s="926" t="s">
        <v>237</v>
      </c>
    </row>
    <row r="56" spans="1:6" ht="55.5" customHeight="1">
      <c r="A56" s="177"/>
      <c r="B56" s="104" t="s">
        <v>191</v>
      </c>
      <c r="C56" s="195" t="s">
        <v>88</v>
      </c>
      <c r="D56" s="196"/>
      <c r="E56" s="194" t="s">
        <v>238</v>
      </c>
      <c r="F56" s="926"/>
    </row>
    <row r="57" spans="1:6">
      <c r="A57" s="183"/>
      <c r="B57" s="197"/>
      <c r="C57" s="198"/>
      <c r="D57" s="199"/>
      <c r="E57" s="197"/>
      <c r="F57" s="114"/>
    </row>
    <row r="58" spans="1:6" ht="15">
      <c r="A58" s="99" t="s">
        <v>239</v>
      </c>
      <c r="B58" s="192"/>
      <c r="C58" s="159"/>
      <c r="D58" s="200"/>
      <c r="E58" s="101"/>
      <c r="F58" s="103"/>
    </row>
    <row r="59" spans="1:6" ht="15" customHeight="1">
      <c r="A59" s="917" t="s">
        <v>140</v>
      </c>
      <c r="B59" s="104" t="s">
        <v>191</v>
      </c>
      <c r="C59" s="920" t="s">
        <v>141</v>
      </c>
      <c r="D59" s="201"/>
      <c r="E59" s="921" t="s">
        <v>240</v>
      </c>
      <c r="F59" s="863" t="s">
        <v>241</v>
      </c>
    </row>
    <row r="60" spans="1:6">
      <c r="A60" s="918"/>
      <c r="B60" s="190"/>
      <c r="C60" s="920"/>
      <c r="D60" s="201"/>
      <c r="E60" s="921"/>
      <c r="F60" s="863"/>
    </row>
    <row r="61" spans="1:6">
      <c r="A61" s="918"/>
      <c r="B61" s="190"/>
      <c r="C61" s="920"/>
      <c r="D61" s="201"/>
      <c r="E61" s="921"/>
      <c r="F61" s="863"/>
    </row>
    <row r="62" spans="1:6">
      <c r="A62" s="918"/>
      <c r="B62" s="190"/>
      <c r="C62" s="202"/>
      <c r="D62" s="203"/>
      <c r="E62" s="202"/>
      <c r="F62" s="863"/>
    </row>
    <row r="63" spans="1:6">
      <c r="A63" s="919"/>
      <c r="B63" s="188"/>
      <c r="C63" s="113"/>
      <c r="D63" s="197"/>
      <c r="E63" s="113"/>
      <c r="F63" s="864"/>
    </row>
    <row r="64" spans="1:6">
      <c r="C64" s="203"/>
      <c r="D64" s="203"/>
    </row>
  </sheetData>
  <mergeCells count="22">
    <mergeCell ref="A26:F26"/>
    <mergeCell ref="A1:F1"/>
    <mergeCell ref="A2:F2"/>
    <mergeCell ref="A5:F5"/>
    <mergeCell ref="A8:A10"/>
    <mergeCell ref="F21:F25"/>
    <mergeCell ref="A28:A31"/>
    <mergeCell ref="E30:E34"/>
    <mergeCell ref="F30:F34"/>
    <mergeCell ref="E35:E38"/>
    <mergeCell ref="F35:F38"/>
    <mergeCell ref="A36:A37"/>
    <mergeCell ref="A59:A63"/>
    <mergeCell ref="C59:C61"/>
    <mergeCell ref="E59:E61"/>
    <mergeCell ref="F59:F63"/>
    <mergeCell ref="A42:A43"/>
    <mergeCell ref="A45:F45"/>
    <mergeCell ref="A47:A52"/>
    <mergeCell ref="E47:E52"/>
    <mergeCell ref="F47:F52"/>
    <mergeCell ref="F55:F56"/>
  </mergeCells>
  <pageMargins left="0.21" right="0.19" top="0.75" bottom="0.75" header="0.3" footer="0.3"/>
  <pageSetup paperSize="9" scale="85" orientation="portrait" horizontalDpi="0" verticalDpi="0" r:id="rId1"/>
  <rowBreaks count="2" manualBreakCount="2">
    <brk id="25" max="16383" man="1"/>
    <brk id="5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V298"/>
  <sheetViews>
    <sheetView view="pageBreakPreview" topLeftCell="C257" zoomScale="90" zoomScaleNormal="110" zoomScaleSheetLayoutView="90" workbookViewId="0">
      <selection activeCell="M273" sqref="M273"/>
    </sheetView>
  </sheetViews>
  <sheetFormatPr defaultRowHeight="11.25"/>
  <cols>
    <col min="1" max="1" width="11.28515625" style="204" bestFit="1" customWidth="1"/>
    <col min="2" max="2" width="15" style="204" customWidth="1"/>
    <col min="3" max="3" width="26.140625" style="204" customWidth="1"/>
    <col min="4" max="4" width="5.28515625" style="204" bestFit="1" customWidth="1"/>
    <col min="5" max="5" width="25.140625" style="204" customWidth="1"/>
    <col min="6" max="6" width="29.85546875" style="204" customWidth="1"/>
    <col min="7" max="7" width="15.5703125" style="205" customWidth="1"/>
    <col min="8" max="8" width="11" style="205" bestFit="1" customWidth="1"/>
    <col min="9" max="9" width="15.28515625" style="206" customWidth="1"/>
    <col min="10" max="10" width="8.7109375" style="205" customWidth="1"/>
    <col min="11" max="11" width="17" style="207" bestFit="1" customWidth="1"/>
    <col min="12" max="12" width="8.85546875" style="205" bestFit="1" customWidth="1"/>
    <col min="13" max="13" width="17" style="207" bestFit="1" customWidth="1"/>
    <col min="14" max="14" width="8.85546875" style="205" bestFit="1" customWidth="1"/>
    <col min="15" max="15" width="16.85546875" style="207" bestFit="1" customWidth="1"/>
    <col min="16" max="16" width="10" style="205" bestFit="1" customWidth="1"/>
    <col min="17" max="17" width="14.140625" style="207" customWidth="1"/>
    <col min="18" max="18" width="9.28515625" style="204" bestFit="1" customWidth="1"/>
    <col min="19" max="19" width="14.28515625" style="207" customWidth="1"/>
    <col min="20" max="20" width="9.140625" style="204" customWidth="1"/>
    <col min="21" max="21" width="15" style="207" customWidth="1"/>
    <col min="22" max="22" width="10.85546875" style="204" bestFit="1" customWidth="1"/>
    <col min="23" max="16384" width="9.140625" style="204"/>
  </cols>
  <sheetData>
    <row r="1" spans="1:21" ht="15.75">
      <c r="A1" s="983" t="s">
        <v>806</v>
      </c>
      <c r="B1" s="983"/>
      <c r="C1" s="983"/>
      <c r="D1" s="983"/>
      <c r="E1" s="983"/>
      <c r="F1" s="983"/>
      <c r="G1" s="983"/>
      <c r="H1" s="983"/>
      <c r="I1" s="983"/>
      <c r="J1" s="983"/>
      <c r="K1" s="983"/>
      <c r="L1" s="983"/>
      <c r="M1" s="983"/>
      <c r="N1" s="983"/>
      <c r="O1" s="983"/>
      <c r="P1" s="983"/>
      <c r="Q1" s="983"/>
      <c r="R1" s="983"/>
      <c r="S1" s="983"/>
      <c r="T1" s="983"/>
      <c r="U1" s="983"/>
    </row>
    <row r="2" spans="1:21" ht="15.75">
      <c r="A2" s="983" t="s">
        <v>1411</v>
      </c>
      <c r="B2" s="983"/>
      <c r="C2" s="983"/>
      <c r="D2" s="983"/>
      <c r="E2" s="983"/>
      <c r="F2" s="983"/>
      <c r="G2" s="983"/>
      <c r="H2" s="983"/>
      <c r="I2" s="983"/>
      <c r="J2" s="983"/>
      <c r="K2" s="983"/>
      <c r="L2" s="983"/>
      <c r="M2" s="983"/>
      <c r="N2" s="983"/>
      <c r="O2" s="983"/>
      <c r="P2" s="983"/>
      <c r="Q2" s="983"/>
      <c r="R2" s="983"/>
      <c r="S2" s="983"/>
      <c r="T2" s="983"/>
      <c r="U2" s="983"/>
    </row>
    <row r="3" spans="1:21" ht="15.75">
      <c r="A3" s="983" t="s">
        <v>1410</v>
      </c>
      <c r="B3" s="983"/>
      <c r="C3" s="983"/>
      <c r="D3" s="983"/>
      <c r="E3" s="983"/>
      <c r="F3" s="983"/>
      <c r="G3" s="983"/>
      <c r="H3" s="983"/>
      <c r="I3" s="983"/>
      <c r="J3" s="983"/>
      <c r="K3" s="983"/>
      <c r="L3" s="983"/>
      <c r="M3" s="983"/>
      <c r="N3" s="983"/>
      <c r="O3" s="983"/>
      <c r="P3" s="983"/>
      <c r="Q3" s="983"/>
      <c r="R3" s="983"/>
      <c r="S3" s="983"/>
      <c r="T3" s="983"/>
      <c r="U3" s="983"/>
    </row>
    <row r="4" spans="1:21">
      <c r="A4" s="205"/>
      <c r="B4" s="205"/>
      <c r="C4" s="205"/>
      <c r="D4" s="205"/>
      <c r="E4" s="205"/>
      <c r="F4" s="205"/>
      <c r="R4" s="205"/>
      <c r="T4" s="205"/>
    </row>
    <row r="6" spans="1:21" ht="11.25" customHeight="1">
      <c r="A6" s="989" t="s">
        <v>0</v>
      </c>
      <c r="B6" s="992" t="s">
        <v>1</v>
      </c>
      <c r="C6" s="992" t="s">
        <v>243</v>
      </c>
      <c r="D6" s="992" t="s">
        <v>244</v>
      </c>
      <c r="E6" s="992" t="s">
        <v>245</v>
      </c>
      <c r="F6" s="989" t="s">
        <v>246</v>
      </c>
      <c r="G6" s="989" t="s">
        <v>247</v>
      </c>
      <c r="H6" s="984" t="s">
        <v>248</v>
      </c>
      <c r="I6" s="984"/>
      <c r="J6" s="984"/>
      <c r="K6" s="984"/>
      <c r="L6" s="984"/>
      <c r="M6" s="984"/>
      <c r="N6" s="984"/>
      <c r="O6" s="984"/>
      <c r="P6" s="984"/>
      <c r="Q6" s="984"/>
      <c r="R6" s="984"/>
      <c r="S6" s="984"/>
      <c r="T6" s="984"/>
      <c r="U6" s="984"/>
    </row>
    <row r="7" spans="1:21" s="208" customFormat="1" ht="26.25" customHeight="1">
      <c r="A7" s="990"/>
      <c r="B7" s="993"/>
      <c r="C7" s="993"/>
      <c r="D7" s="993"/>
      <c r="E7" s="993"/>
      <c r="F7" s="990"/>
      <c r="G7" s="990"/>
      <c r="H7" s="985" t="s">
        <v>2</v>
      </c>
      <c r="I7" s="986"/>
      <c r="J7" s="985" t="s">
        <v>3</v>
      </c>
      <c r="K7" s="986"/>
      <c r="L7" s="985" t="s">
        <v>4</v>
      </c>
      <c r="M7" s="986"/>
      <c r="N7" s="985" t="s">
        <v>5</v>
      </c>
      <c r="O7" s="986"/>
      <c r="P7" s="985" t="s">
        <v>6</v>
      </c>
      <c r="Q7" s="986"/>
      <c r="R7" s="985" t="s">
        <v>7</v>
      </c>
      <c r="S7" s="986"/>
      <c r="T7" s="987" t="s">
        <v>249</v>
      </c>
      <c r="U7" s="988"/>
    </row>
    <row r="8" spans="1:21">
      <c r="A8" s="991"/>
      <c r="B8" s="994"/>
      <c r="C8" s="994"/>
      <c r="D8" s="994"/>
      <c r="E8" s="994"/>
      <c r="F8" s="991"/>
      <c r="G8" s="991"/>
      <c r="H8" s="209" t="s">
        <v>8</v>
      </c>
      <c r="I8" s="209" t="s">
        <v>250</v>
      </c>
      <c r="J8" s="210" t="s">
        <v>8</v>
      </c>
      <c r="K8" s="211" t="s">
        <v>250</v>
      </c>
      <c r="L8" s="210" t="s">
        <v>8</v>
      </c>
      <c r="M8" s="211" t="s">
        <v>250</v>
      </c>
      <c r="N8" s="210" t="s">
        <v>8</v>
      </c>
      <c r="O8" s="211" t="s">
        <v>250</v>
      </c>
      <c r="P8" s="210" t="s">
        <v>8</v>
      </c>
      <c r="Q8" s="212" t="s">
        <v>250</v>
      </c>
      <c r="R8" s="210" t="s">
        <v>8</v>
      </c>
      <c r="S8" s="212" t="s">
        <v>250</v>
      </c>
      <c r="T8" s="210" t="s">
        <v>8</v>
      </c>
      <c r="U8" s="212" t="s">
        <v>250</v>
      </c>
    </row>
    <row r="9" spans="1:21">
      <c r="A9" s="213" t="s">
        <v>9</v>
      </c>
      <c r="B9" s="213" t="s">
        <v>10</v>
      </c>
      <c r="C9" s="213" t="s">
        <v>11</v>
      </c>
      <c r="D9" s="214" t="s">
        <v>177</v>
      </c>
      <c r="E9" s="214" t="s">
        <v>178</v>
      </c>
      <c r="F9" s="214" t="s">
        <v>179</v>
      </c>
      <c r="G9" s="214" t="s">
        <v>180</v>
      </c>
      <c r="H9" s="214" t="s">
        <v>12</v>
      </c>
      <c r="I9" s="215" t="s">
        <v>181</v>
      </c>
      <c r="J9" s="216" t="s">
        <v>13</v>
      </c>
      <c r="K9" s="217" t="s">
        <v>251</v>
      </c>
      <c r="L9" s="216" t="s">
        <v>14</v>
      </c>
      <c r="M9" s="217" t="s">
        <v>252</v>
      </c>
      <c r="N9" s="216" t="s">
        <v>15</v>
      </c>
      <c r="O9" s="217" t="s">
        <v>253</v>
      </c>
      <c r="P9" s="216" t="s">
        <v>16</v>
      </c>
      <c r="Q9" s="218" t="s">
        <v>254</v>
      </c>
      <c r="R9" s="216" t="s">
        <v>17</v>
      </c>
      <c r="S9" s="218" t="s">
        <v>255</v>
      </c>
      <c r="T9" s="216" t="s">
        <v>256</v>
      </c>
      <c r="U9" s="218" t="s">
        <v>257</v>
      </c>
    </row>
    <row r="10" spans="1:21" s="289" customFormat="1" ht="23.25" customHeight="1">
      <c r="A10" s="37"/>
      <c r="B10" s="37"/>
      <c r="C10" s="37"/>
      <c r="D10" s="951" t="s">
        <v>711</v>
      </c>
      <c r="E10" s="582" t="s">
        <v>712</v>
      </c>
      <c r="F10" s="345" t="s">
        <v>260</v>
      </c>
      <c r="G10" s="291"/>
      <c r="H10" s="291"/>
      <c r="I10" s="292"/>
      <c r="J10" s="291"/>
      <c r="K10" s="293"/>
      <c r="L10" s="291"/>
      <c r="M10" s="293"/>
      <c r="N10" s="291"/>
      <c r="O10" s="293"/>
      <c r="P10" s="291"/>
      <c r="Q10" s="293"/>
      <c r="R10" s="290"/>
      <c r="S10" s="293"/>
      <c r="T10" s="290"/>
      <c r="U10" s="293"/>
    </row>
    <row r="11" spans="1:21" s="289" customFormat="1" ht="36.75" customHeight="1">
      <c r="A11" s="900" t="s">
        <v>128</v>
      </c>
      <c r="B11" s="900" t="s">
        <v>129</v>
      </c>
      <c r="C11" s="900" t="s">
        <v>130</v>
      </c>
      <c r="D11" s="952"/>
      <c r="E11" s="582"/>
      <c r="F11" s="739" t="s">
        <v>1163</v>
      </c>
      <c r="G11" s="740" t="s">
        <v>1164</v>
      </c>
      <c r="H11" s="740" t="s">
        <v>1164</v>
      </c>
      <c r="I11" s="741">
        <f>SUM(I13:I27)</f>
        <v>6245368000</v>
      </c>
      <c r="J11" s="740" t="s">
        <v>1164</v>
      </c>
      <c r="K11" s="741">
        <f>SUM(K13:K27)</f>
        <v>6356030000</v>
      </c>
      <c r="L11" s="740" t="s">
        <v>1164</v>
      </c>
      <c r="M11" s="741">
        <f>SUM(M13:M27)</f>
        <v>6376030000</v>
      </c>
      <c r="N11" s="740" t="s">
        <v>1164</v>
      </c>
      <c r="O11" s="741">
        <f>SUM(O13:O27)</f>
        <v>6465000000</v>
      </c>
      <c r="P11" s="740" t="s">
        <v>1164</v>
      </c>
      <c r="Q11" s="741">
        <f>SUM(Q13:Q27)</f>
        <v>6485000000</v>
      </c>
      <c r="R11" s="740" t="s">
        <v>1164</v>
      </c>
      <c r="S11" s="741">
        <f>SUM(S13:S27)</f>
        <v>6665000000</v>
      </c>
      <c r="T11" s="740" t="s">
        <v>1164</v>
      </c>
      <c r="U11" s="741">
        <f>SUM(U13:U27)</f>
        <v>38592428000</v>
      </c>
    </row>
    <row r="12" spans="1:21" s="289" customFormat="1" ht="15" customHeight="1">
      <c r="A12" s="901"/>
      <c r="B12" s="901"/>
      <c r="C12" s="901"/>
      <c r="D12" s="952"/>
      <c r="E12" s="290" t="s">
        <v>267</v>
      </c>
      <c r="F12" s="290"/>
      <c r="G12" s="291"/>
      <c r="H12" s="291"/>
      <c r="I12" s="292"/>
      <c r="J12" s="291"/>
      <c r="K12" s="293"/>
      <c r="L12" s="291"/>
      <c r="M12" s="293"/>
      <c r="N12" s="291"/>
      <c r="O12" s="293"/>
      <c r="P12" s="291"/>
      <c r="Q12" s="293"/>
      <c r="R12" s="290"/>
      <c r="S12" s="293"/>
      <c r="T12" s="290"/>
      <c r="U12" s="293"/>
    </row>
    <row r="13" spans="1:21" s="289" customFormat="1" ht="36.75" customHeight="1">
      <c r="A13" s="901"/>
      <c r="B13" s="901"/>
      <c r="C13" s="901"/>
      <c r="D13" s="952"/>
      <c r="E13" s="37" t="s">
        <v>713</v>
      </c>
      <c r="F13" s="37" t="s">
        <v>714</v>
      </c>
      <c r="G13" s="36" t="s">
        <v>715</v>
      </c>
      <c r="H13" s="36">
        <v>12</v>
      </c>
      <c r="I13" s="362">
        <v>200000000</v>
      </c>
      <c r="J13" s="36">
        <v>12</v>
      </c>
      <c r="K13" s="362">
        <v>200000000</v>
      </c>
      <c r="L13" s="40">
        <v>12</v>
      </c>
      <c r="M13" s="362">
        <v>200000000</v>
      </c>
      <c r="N13" s="40">
        <v>12</v>
      </c>
      <c r="O13" s="362">
        <v>200000000</v>
      </c>
      <c r="P13" s="40">
        <v>12</v>
      </c>
      <c r="Q13" s="362">
        <v>200000000</v>
      </c>
      <c r="R13" s="40">
        <v>12</v>
      </c>
      <c r="S13" s="362">
        <v>200000000</v>
      </c>
      <c r="T13" s="40" t="s">
        <v>1161</v>
      </c>
      <c r="U13" s="362">
        <f>I13+K13+M13+O13+Q13+S13</f>
        <v>1200000000</v>
      </c>
    </row>
    <row r="14" spans="1:21" s="289" customFormat="1" ht="24" customHeight="1">
      <c r="A14" s="901"/>
      <c r="B14" s="901"/>
      <c r="C14" s="901"/>
      <c r="D14" s="952"/>
      <c r="E14" s="37" t="s">
        <v>716</v>
      </c>
      <c r="F14" s="37" t="s">
        <v>717</v>
      </c>
      <c r="G14" s="36" t="s">
        <v>715</v>
      </c>
      <c r="H14" s="36">
        <v>12</v>
      </c>
      <c r="I14" s="362">
        <v>170000000</v>
      </c>
      <c r="J14" s="36">
        <v>12</v>
      </c>
      <c r="K14" s="362">
        <v>170000000</v>
      </c>
      <c r="L14" s="40">
        <v>12</v>
      </c>
      <c r="M14" s="362">
        <v>170000000</v>
      </c>
      <c r="N14" s="40">
        <v>12</v>
      </c>
      <c r="O14" s="362">
        <v>170000000</v>
      </c>
      <c r="P14" s="40">
        <v>12</v>
      </c>
      <c r="Q14" s="362">
        <v>170000000</v>
      </c>
      <c r="R14" s="40">
        <v>12</v>
      </c>
      <c r="S14" s="362">
        <v>170000000</v>
      </c>
      <c r="T14" s="40" t="s">
        <v>1161</v>
      </c>
      <c r="U14" s="362">
        <f t="shared" ref="U14:U27" si="0">I14+K14+M14+O14+Q14+S14</f>
        <v>1020000000</v>
      </c>
    </row>
    <row r="15" spans="1:21" s="289" customFormat="1" ht="22.5">
      <c r="A15" s="901"/>
      <c r="B15" s="901"/>
      <c r="C15" s="901"/>
      <c r="D15" s="952"/>
      <c r="E15" s="583" t="s">
        <v>718</v>
      </c>
      <c r="F15" s="37" t="s">
        <v>719</v>
      </c>
      <c r="G15" s="36" t="s">
        <v>715</v>
      </c>
      <c r="H15" s="36">
        <v>12</v>
      </c>
      <c r="I15" s="362">
        <v>350000000</v>
      </c>
      <c r="J15" s="36">
        <v>12</v>
      </c>
      <c r="K15" s="362">
        <v>350000000</v>
      </c>
      <c r="L15" s="40">
        <v>12</v>
      </c>
      <c r="M15" s="362">
        <v>350000000</v>
      </c>
      <c r="N15" s="40">
        <v>12</v>
      </c>
      <c r="O15" s="362">
        <v>350000000</v>
      </c>
      <c r="P15" s="40">
        <v>12</v>
      </c>
      <c r="Q15" s="362">
        <v>350000000</v>
      </c>
      <c r="R15" s="40">
        <v>12</v>
      </c>
      <c r="S15" s="362">
        <v>350000000</v>
      </c>
      <c r="T15" s="40" t="s">
        <v>1161</v>
      </c>
      <c r="U15" s="362">
        <f t="shared" si="0"/>
        <v>2100000000</v>
      </c>
    </row>
    <row r="16" spans="1:21" s="289" customFormat="1" ht="22.5">
      <c r="A16" s="901"/>
      <c r="B16" s="901"/>
      <c r="C16" s="901"/>
      <c r="D16" s="952"/>
      <c r="E16" s="37" t="s">
        <v>720</v>
      </c>
      <c r="F16" s="37" t="s">
        <v>721</v>
      </c>
      <c r="G16" s="36" t="s">
        <v>715</v>
      </c>
      <c r="H16" s="36">
        <v>12</v>
      </c>
      <c r="I16" s="362">
        <v>135000000</v>
      </c>
      <c r="J16" s="36">
        <v>12</v>
      </c>
      <c r="K16" s="362">
        <v>135000000</v>
      </c>
      <c r="L16" s="40">
        <v>12</v>
      </c>
      <c r="M16" s="362">
        <v>135000000</v>
      </c>
      <c r="N16" s="40">
        <v>12</v>
      </c>
      <c r="O16" s="362">
        <v>135000000</v>
      </c>
      <c r="P16" s="40">
        <v>12</v>
      </c>
      <c r="Q16" s="362">
        <v>135000000</v>
      </c>
      <c r="R16" s="40">
        <v>12</v>
      </c>
      <c r="S16" s="362">
        <v>135000000</v>
      </c>
      <c r="T16" s="40" t="s">
        <v>1161</v>
      </c>
      <c r="U16" s="362">
        <f t="shared" si="0"/>
        <v>810000000</v>
      </c>
    </row>
    <row r="17" spans="1:21" s="289" customFormat="1" ht="11.25" customHeight="1">
      <c r="A17" s="901"/>
      <c r="B17" s="901"/>
      <c r="C17" s="901"/>
      <c r="D17" s="952"/>
      <c r="E17" s="472" t="s">
        <v>722</v>
      </c>
      <c r="F17" s="472" t="s">
        <v>723</v>
      </c>
      <c r="G17" s="36" t="s">
        <v>715</v>
      </c>
      <c r="H17" s="36">
        <v>12</v>
      </c>
      <c r="I17" s="362">
        <v>150000000</v>
      </c>
      <c r="J17" s="36">
        <v>12</v>
      </c>
      <c r="K17" s="362">
        <v>150000000</v>
      </c>
      <c r="L17" s="40">
        <v>12</v>
      </c>
      <c r="M17" s="362">
        <v>150000000</v>
      </c>
      <c r="N17" s="40">
        <v>12</v>
      </c>
      <c r="O17" s="362">
        <v>150000000</v>
      </c>
      <c r="P17" s="40">
        <v>12</v>
      </c>
      <c r="Q17" s="362">
        <v>150000000</v>
      </c>
      <c r="R17" s="40">
        <v>12</v>
      </c>
      <c r="S17" s="362">
        <v>150000000</v>
      </c>
      <c r="T17" s="40" t="s">
        <v>1161</v>
      </c>
      <c r="U17" s="362">
        <f t="shared" si="0"/>
        <v>900000000</v>
      </c>
    </row>
    <row r="18" spans="1:21" s="289" customFormat="1" ht="24" customHeight="1">
      <c r="A18" s="901"/>
      <c r="B18" s="901"/>
      <c r="C18" s="901"/>
      <c r="D18" s="952"/>
      <c r="E18" s="37" t="s">
        <v>724</v>
      </c>
      <c r="F18" s="37" t="s">
        <v>725</v>
      </c>
      <c r="G18" s="36" t="s">
        <v>715</v>
      </c>
      <c r="H18" s="36">
        <v>12</v>
      </c>
      <c r="I18" s="362">
        <v>60000000</v>
      </c>
      <c r="J18" s="36">
        <v>12</v>
      </c>
      <c r="K18" s="362">
        <v>60000000</v>
      </c>
      <c r="L18" s="40">
        <v>12</v>
      </c>
      <c r="M18" s="362">
        <v>60000000</v>
      </c>
      <c r="N18" s="40">
        <v>12</v>
      </c>
      <c r="O18" s="362">
        <v>60000000</v>
      </c>
      <c r="P18" s="40">
        <v>12</v>
      </c>
      <c r="Q18" s="362">
        <v>60000000</v>
      </c>
      <c r="R18" s="40">
        <v>12</v>
      </c>
      <c r="S18" s="362">
        <v>60000000</v>
      </c>
      <c r="T18" s="40" t="s">
        <v>1161</v>
      </c>
      <c r="U18" s="362">
        <f t="shared" si="0"/>
        <v>360000000</v>
      </c>
    </row>
    <row r="19" spans="1:21" s="289" customFormat="1" ht="24" customHeight="1">
      <c r="A19" s="901"/>
      <c r="B19" s="901"/>
      <c r="C19" s="901"/>
      <c r="D19" s="952"/>
      <c r="E19" s="37" t="s">
        <v>726</v>
      </c>
      <c r="F19" s="37" t="s">
        <v>727</v>
      </c>
      <c r="G19" s="36" t="s">
        <v>715</v>
      </c>
      <c r="H19" s="36">
        <v>12</v>
      </c>
      <c r="I19" s="362">
        <v>145000000</v>
      </c>
      <c r="J19" s="36">
        <v>12</v>
      </c>
      <c r="K19" s="362">
        <v>145000000</v>
      </c>
      <c r="L19" s="40">
        <v>12</v>
      </c>
      <c r="M19" s="362">
        <v>145000000</v>
      </c>
      <c r="N19" s="40">
        <v>12</v>
      </c>
      <c r="O19" s="362">
        <v>145000000</v>
      </c>
      <c r="P19" s="40">
        <v>12</v>
      </c>
      <c r="Q19" s="362">
        <v>145000000</v>
      </c>
      <c r="R19" s="40">
        <v>12</v>
      </c>
      <c r="S19" s="362">
        <v>145000000</v>
      </c>
      <c r="T19" s="40" t="s">
        <v>1161</v>
      </c>
      <c r="U19" s="362">
        <f t="shared" si="0"/>
        <v>870000000</v>
      </c>
    </row>
    <row r="20" spans="1:21" s="289" customFormat="1" ht="24" customHeight="1">
      <c r="A20" s="901"/>
      <c r="B20" s="901"/>
      <c r="C20" s="901"/>
      <c r="D20" s="952"/>
      <c r="E20" s="37" t="s">
        <v>728</v>
      </c>
      <c r="F20" s="37" t="s">
        <v>729</v>
      </c>
      <c r="G20" s="36" t="s">
        <v>715</v>
      </c>
      <c r="H20" s="36">
        <v>12</v>
      </c>
      <c r="I20" s="362">
        <v>80000000</v>
      </c>
      <c r="J20" s="36">
        <v>12</v>
      </c>
      <c r="K20" s="362">
        <v>80000000</v>
      </c>
      <c r="L20" s="40">
        <v>12</v>
      </c>
      <c r="M20" s="362">
        <v>80000000</v>
      </c>
      <c r="N20" s="40">
        <v>12</v>
      </c>
      <c r="O20" s="362">
        <v>80000000</v>
      </c>
      <c r="P20" s="40">
        <v>12</v>
      </c>
      <c r="Q20" s="362">
        <v>80000000</v>
      </c>
      <c r="R20" s="40">
        <v>12</v>
      </c>
      <c r="S20" s="362">
        <v>80000000</v>
      </c>
      <c r="T20" s="40" t="s">
        <v>1161</v>
      </c>
      <c r="U20" s="362">
        <f t="shared" si="0"/>
        <v>480000000</v>
      </c>
    </row>
    <row r="21" spans="1:21" s="289" customFormat="1" ht="22.5" customHeight="1">
      <c r="A21" s="901"/>
      <c r="B21" s="901"/>
      <c r="C21" s="901"/>
      <c r="D21" s="952"/>
      <c r="E21" s="37" t="s">
        <v>730</v>
      </c>
      <c r="F21" s="37" t="s">
        <v>731</v>
      </c>
      <c r="G21" s="36" t="s">
        <v>715</v>
      </c>
      <c r="H21" s="36">
        <v>12</v>
      </c>
      <c r="I21" s="362">
        <v>300000000</v>
      </c>
      <c r="J21" s="36">
        <v>12</v>
      </c>
      <c r="K21" s="362">
        <v>300000000</v>
      </c>
      <c r="L21" s="40">
        <v>12</v>
      </c>
      <c r="M21" s="362">
        <v>300000000</v>
      </c>
      <c r="N21" s="40">
        <v>12</v>
      </c>
      <c r="O21" s="362">
        <v>300000000</v>
      </c>
      <c r="P21" s="40">
        <v>12</v>
      </c>
      <c r="Q21" s="362">
        <v>300000000</v>
      </c>
      <c r="R21" s="40">
        <v>12</v>
      </c>
      <c r="S21" s="362">
        <v>300000000</v>
      </c>
      <c r="T21" s="40" t="s">
        <v>1161</v>
      </c>
      <c r="U21" s="362">
        <f t="shared" si="0"/>
        <v>1800000000</v>
      </c>
    </row>
    <row r="22" spans="1:21" s="289" customFormat="1" ht="24" customHeight="1">
      <c r="A22" s="901"/>
      <c r="B22" s="901"/>
      <c r="C22" s="901"/>
      <c r="D22" s="952"/>
      <c r="E22" s="37" t="s">
        <v>732</v>
      </c>
      <c r="F22" s="37" t="s">
        <v>733</v>
      </c>
      <c r="G22" s="36" t="s">
        <v>715</v>
      </c>
      <c r="H22" s="36">
        <v>12</v>
      </c>
      <c r="I22" s="362">
        <v>350000000</v>
      </c>
      <c r="J22" s="36">
        <v>12</v>
      </c>
      <c r="K22" s="362">
        <v>350000000</v>
      </c>
      <c r="L22" s="40">
        <v>12</v>
      </c>
      <c r="M22" s="362">
        <v>350000000</v>
      </c>
      <c r="N22" s="40">
        <v>12</v>
      </c>
      <c r="O22" s="362">
        <v>350000000</v>
      </c>
      <c r="P22" s="40">
        <v>12</v>
      </c>
      <c r="Q22" s="362">
        <v>350000000</v>
      </c>
      <c r="R22" s="40">
        <v>12</v>
      </c>
      <c r="S22" s="362">
        <v>350000000</v>
      </c>
      <c r="T22" s="40" t="s">
        <v>1161</v>
      </c>
      <c r="U22" s="362">
        <f t="shared" si="0"/>
        <v>2100000000</v>
      </c>
    </row>
    <row r="23" spans="1:21" s="289" customFormat="1" ht="23.25" customHeight="1">
      <c r="A23" s="901"/>
      <c r="B23" s="901"/>
      <c r="C23" s="901"/>
      <c r="D23" s="952"/>
      <c r="E23" s="37" t="s">
        <v>734</v>
      </c>
      <c r="F23" s="37" t="s">
        <v>735</v>
      </c>
      <c r="G23" s="43">
        <v>1</v>
      </c>
      <c r="H23" s="43">
        <v>1</v>
      </c>
      <c r="I23" s="362">
        <v>125000000</v>
      </c>
      <c r="J23" s="43">
        <v>1</v>
      </c>
      <c r="K23" s="362">
        <v>125000000</v>
      </c>
      <c r="L23" s="43">
        <v>1</v>
      </c>
      <c r="M23" s="362">
        <v>125000000</v>
      </c>
      <c r="N23" s="43">
        <v>1</v>
      </c>
      <c r="O23" s="362">
        <v>125000000</v>
      </c>
      <c r="P23" s="43">
        <v>1</v>
      </c>
      <c r="Q23" s="362">
        <v>125000000</v>
      </c>
      <c r="R23" s="43">
        <v>1</v>
      </c>
      <c r="S23" s="362">
        <v>125000000</v>
      </c>
      <c r="T23" s="43">
        <v>1</v>
      </c>
      <c r="U23" s="362">
        <f t="shared" si="0"/>
        <v>750000000</v>
      </c>
    </row>
    <row r="24" spans="1:21" s="289" customFormat="1" ht="22.5">
      <c r="A24" s="901"/>
      <c r="B24" s="901"/>
      <c r="C24" s="901"/>
      <c r="D24" s="952"/>
      <c r="E24" s="32" t="s">
        <v>736</v>
      </c>
      <c r="F24" s="32" t="s">
        <v>737</v>
      </c>
      <c r="G24" s="36" t="s">
        <v>715</v>
      </c>
      <c r="H24" s="36">
        <v>12</v>
      </c>
      <c r="I24" s="362">
        <v>900000000</v>
      </c>
      <c r="J24" s="36">
        <v>12</v>
      </c>
      <c r="K24" s="362">
        <v>900000000</v>
      </c>
      <c r="L24" s="40">
        <v>12</v>
      </c>
      <c r="M24" s="362">
        <v>900000000</v>
      </c>
      <c r="N24" s="40">
        <v>12</v>
      </c>
      <c r="O24" s="362">
        <v>900000000</v>
      </c>
      <c r="P24" s="40">
        <v>12</v>
      </c>
      <c r="Q24" s="362">
        <v>900000000</v>
      </c>
      <c r="R24" s="40">
        <v>12</v>
      </c>
      <c r="S24" s="362">
        <v>900000000</v>
      </c>
      <c r="T24" s="40" t="s">
        <v>1161</v>
      </c>
      <c r="U24" s="362">
        <f t="shared" si="0"/>
        <v>5400000000</v>
      </c>
    </row>
    <row r="25" spans="1:21" s="289" customFormat="1" ht="22.5">
      <c r="A25" s="901"/>
      <c r="B25" s="901"/>
      <c r="C25" s="901"/>
      <c r="D25" s="952"/>
      <c r="E25" s="38" t="s">
        <v>738</v>
      </c>
      <c r="F25" s="38" t="s">
        <v>739</v>
      </c>
      <c r="G25" s="36" t="s">
        <v>715</v>
      </c>
      <c r="H25" s="36">
        <v>12</v>
      </c>
      <c r="I25" s="584">
        <v>410628000</v>
      </c>
      <c r="J25" s="585" t="s">
        <v>740</v>
      </c>
      <c r="K25" s="584">
        <v>430000000</v>
      </c>
      <c r="L25" s="585" t="s">
        <v>740</v>
      </c>
      <c r="M25" s="584">
        <v>450000000</v>
      </c>
      <c r="N25" s="585" t="s">
        <v>740</v>
      </c>
      <c r="O25" s="585">
        <v>500000000</v>
      </c>
      <c r="P25" s="585" t="s">
        <v>740</v>
      </c>
      <c r="Q25" s="585">
        <v>500000000</v>
      </c>
      <c r="R25" s="585" t="s">
        <v>740</v>
      </c>
      <c r="S25" s="585">
        <v>550000000</v>
      </c>
      <c r="T25" s="40" t="s">
        <v>1161</v>
      </c>
      <c r="U25" s="362">
        <f t="shared" si="0"/>
        <v>2840628000</v>
      </c>
    </row>
    <row r="26" spans="1:21" s="289" customFormat="1" ht="22.5">
      <c r="A26" s="901"/>
      <c r="B26" s="901"/>
      <c r="C26" s="901"/>
      <c r="D26" s="952"/>
      <c r="E26" s="38" t="s">
        <v>741</v>
      </c>
      <c r="F26" s="38" t="s">
        <v>742</v>
      </c>
      <c r="G26" s="36" t="s">
        <v>715</v>
      </c>
      <c r="H26" s="36">
        <v>12</v>
      </c>
      <c r="I26" s="584">
        <v>1061030000</v>
      </c>
      <c r="J26" s="585" t="s">
        <v>740</v>
      </c>
      <c r="K26" s="584">
        <v>1061030000</v>
      </c>
      <c r="L26" s="585" t="s">
        <v>740</v>
      </c>
      <c r="M26" s="584">
        <v>1061030000</v>
      </c>
      <c r="N26" s="585" t="s">
        <v>740</v>
      </c>
      <c r="O26" s="585">
        <v>1100000000</v>
      </c>
      <c r="P26" s="585" t="s">
        <v>740</v>
      </c>
      <c r="Q26" s="585">
        <v>1100000000</v>
      </c>
      <c r="R26" s="585" t="s">
        <v>740</v>
      </c>
      <c r="S26" s="585">
        <v>1200000000</v>
      </c>
      <c r="T26" s="40" t="s">
        <v>1161</v>
      </c>
      <c r="U26" s="362">
        <f t="shared" si="0"/>
        <v>6583090000</v>
      </c>
    </row>
    <row r="27" spans="1:21" s="289" customFormat="1" ht="22.5">
      <c r="A27" s="904"/>
      <c r="B27" s="904"/>
      <c r="C27" s="904"/>
      <c r="D27" s="953"/>
      <c r="E27" s="38" t="s">
        <v>743</v>
      </c>
      <c r="F27" s="38"/>
      <c r="G27" s="36" t="s">
        <v>715</v>
      </c>
      <c r="H27" s="36">
        <v>12</v>
      </c>
      <c r="I27" s="584">
        <v>1808710000</v>
      </c>
      <c r="J27" s="585" t="s">
        <v>740</v>
      </c>
      <c r="K27" s="584">
        <v>1900000000</v>
      </c>
      <c r="L27" s="585" t="s">
        <v>740</v>
      </c>
      <c r="M27" s="584">
        <v>1900000000</v>
      </c>
      <c r="N27" s="585" t="s">
        <v>740</v>
      </c>
      <c r="O27" s="584">
        <v>1900000000</v>
      </c>
      <c r="P27" s="585" t="s">
        <v>740</v>
      </c>
      <c r="Q27" s="585">
        <v>1920000000</v>
      </c>
      <c r="R27" s="585" t="s">
        <v>740</v>
      </c>
      <c r="S27" s="585">
        <v>1950000000</v>
      </c>
      <c r="T27" s="40" t="s">
        <v>1161</v>
      </c>
      <c r="U27" s="362">
        <f t="shared" si="0"/>
        <v>11378710000</v>
      </c>
    </row>
    <row r="28" spans="1:21" s="289" customFormat="1">
      <c r="A28" s="72"/>
      <c r="B28" s="38"/>
      <c r="C28" s="38"/>
      <c r="D28" s="586"/>
      <c r="E28" s="587"/>
      <c r="F28" s="587"/>
      <c r="G28" s="588"/>
      <c r="H28" s="455"/>
      <c r="I28" s="589"/>
      <c r="J28" s="590"/>
      <c r="K28" s="371"/>
      <c r="L28" s="591"/>
      <c r="M28" s="371"/>
      <c r="N28" s="591"/>
      <c r="O28" s="371"/>
      <c r="P28" s="590"/>
      <c r="Q28" s="371"/>
      <c r="R28" s="591"/>
      <c r="S28" s="371"/>
      <c r="T28" s="591"/>
      <c r="U28" s="371"/>
    </row>
    <row r="29" spans="1:21" s="289" customFormat="1" ht="22.5">
      <c r="A29" s="38"/>
      <c r="B29" s="592"/>
      <c r="C29" s="592"/>
      <c r="D29" s="941" t="s">
        <v>744</v>
      </c>
      <c r="E29" s="593" t="s">
        <v>745</v>
      </c>
      <c r="F29" s="345" t="s">
        <v>260</v>
      </c>
      <c r="G29" s="595"/>
      <c r="H29" s="455"/>
      <c r="I29" s="589"/>
      <c r="J29" s="590"/>
      <c r="K29" s="371"/>
      <c r="L29" s="591"/>
      <c r="M29" s="371"/>
      <c r="N29" s="591"/>
      <c r="O29" s="371"/>
      <c r="P29" s="590"/>
      <c r="Q29" s="371"/>
      <c r="R29" s="591"/>
      <c r="S29" s="371"/>
      <c r="T29" s="591"/>
      <c r="U29" s="371"/>
    </row>
    <row r="30" spans="1:21" s="289" customFormat="1" ht="38.25" customHeight="1">
      <c r="A30" s="900" t="s">
        <v>131</v>
      </c>
      <c r="B30" s="899" t="s">
        <v>132</v>
      </c>
      <c r="C30" s="899" t="s">
        <v>133</v>
      </c>
      <c r="D30" s="942"/>
      <c r="E30" s="582"/>
      <c r="F30" s="739" t="s">
        <v>1160</v>
      </c>
      <c r="G30" s="740">
        <v>0.57999999999999996</v>
      </c>
      <c r="H30" s="740">
        <v>0.6</v>
      </c>
      <c r="I30" s="741">
        <f>SUM(I32:I37)</f>
        <v>11450000000</v>
      </c>
      <c r="J30" s="740">
        <v>0.62</v>
      </c>
      <c r="K30" s="741">
        <f>SUM(K32:K37)</f>
        <v>11450000000</v>
      </c>
      <c r="L30" s="740">
        <v>0.64</v>
      </c>
      <c r="M30" s="741">
        <f>SUM(M32:M37)</f>
        <v>11610000000</v>
      </c>
      <c r="N30" s="740">
        <v>0.66</v>
      </c>
      <c r="O30" s="741">
        <f>SUM(O32:O37)</f>
        <v>11626000000</v>
      </c>
      <c r="P30" s="740">
        <v>0.68</v>
      </c>
      <c r="Q30" s="741">
        <f>SUM(Q32:Q37)</f>
        <v>11642000000</v>
      </c>
      <c r="R30" s="740">
        <v>0.7</v>
      </c>
      <c r="S30" s="741">
        <f>SUM(S32:S37)</f>
        <v>11658000000</v>
      </c>
      <c r="T30" s="740">
        <v>0.72</v>
      </c>
      <c r="U30" s="741">
        <f>SUM(U32:U37)</f>
        <v>69436000000</v>
      </c>
    </row>
    <row r="31" spans="1:21" s="289" customFormat="1" ht="11.25" customHeight="1">
      <c r="A31" s="901"/>
      <c r="B31" s="899"/>
      <c r="C31" s="899"/>
      <c r="D31" s="942"/>
      <c r="E31" s="596" t="s">
        <v>267</v>
      </c>
      <c r="F31" s="594"/>
      <c r="G31" s="595"/>
      <c r="H31" s="455"/>
      <c r="I31" s="589"/>
      <c r="J31" s="590"/>
      <c r="K31" s="371"/>
      <c r="L31" s="591"/>
      <c r="M31" s="371"/>
      <c r="N31" s="591"/>
      <c r="O31" s="371"/>
      <c r="P31" s="590"/>
      <c r="Q31" s="371"/>
      <c r="R31" s="591"/>
      <c r="S31" s="371"/>
      <c r="T31" s="591"/>
      <c r="U31" s="371"/>
    </row>
    <row r="32" spans="1:21" s="289" customFormat="1" ht="25.5" customHeight="1">
      <c r="A32" s="901"/>
      <c r="B32" s="899"/>
      <c r="C32" s="899"/>
      <c r="D32" s="942"/>
      <c r="E32" s="37" t="s">
        <v>746</v>
      </c>
      <c r="F32" s="37" t="s">
        <v>747</v>
      </c>
      <c r="G32" s="597" t="s">
        <v>748</v>
      </c>
      <c r="H32" s="40">
        <v>88</v>
      </c>
      <c r="I32" s="359">
        <v>700000000</v>
      </c>
      <c r="J32" s="40">
        <v>88</v>
      </c>
      <c r="K32" s="359">
        <v>700000000</v>
      </c>
      <c r="L32" s="40">
        <v>88</v>
      </c>
      <c r="M32" s="359">
        <v>700000000</v>
      </c>
      <c r="N32" s="40">
        <v>88</v>
      </c>
      <c r="O32" s="359">
        <v>700000000</v>
      </c>
      <c r="P32" s="40">
        <v>88</v>
      </c>
      <c r="Q32" s="359">
        <v>700000000</v>
      </c>
      <c r="R32" s="40">
        <v>88</v>
      </c>
      <c r="S32" s="359">
        <v>700000000</v>
      </c>
      <c r="T32" s="40">
        <v>88</v>
      </c>
      <c r="U32" s="359">
        <f t="shared" ref="U32:U37" si="1">I32+K32+M32+O32+Q32+S32</f>
        <v>4200000000</v>
      </c>
    </row>
    <row r="33" spans="1:21" s="289" customFormat="1" ht="24" customHeight="1">
      <c r="A33" s="901"/>
      <c r="B33" s="899"/>
      <c r="C33" s="899"/>
      <c r="D33" s="942"/>
      <c r="E33" s="37" t="s">
        <v>749</v>
      </c>
      <c r="F33" s="37" t="s">
        <v>750</v>
      </c>
      <c r="G33" s="597" t="s">
        <v>751</v>
      </c>
      <c r="H33" s="447">
        <v>30</v>
      </c>
      <c r="I33" s="598">
        <v>400000000</v>
      </c>
      <c r="J33" s="447">
        <v>30</v>
      </c>
      <c r="K33" s="598">
        <v>400000000</v>
      </c>
      <c r="L33" s="447">
        <v>30</v>
      </c>
      <c r="M33" s="598">
        <v>400000000</v>
      </c>
      <c r="N33" s="447">
        <v>30</v>
      </c>
      <c r="O33" s="598">
        <v>400000000</v>
      </c>
      <c r="P33" s="447">
        <v>30</v>
      </c>
      <c r="Q33" s="598">
        <v>400000000</v>
      </c>
      <c r="R33" s="447">
        <v>30</v>
      </c>
      <c r="S33" s="598">
        <v>400000000</v>
      </c>
      <c r="T33" s="447">
        <v>30</v>
      </c>
      <c r="U33" s="359">
        <f t="shared" si="1"/>
        <v>2400000000</v>
      </c>
    </row>
    <row r="34" spans="1:21" s="289" customFormat="1" ht="24" customHeight="1">
      <c r="A34" s="901"/>
      <c r="B34" s="899"/>
      <c r="C34" s="899"/>
      <c r="D34" s="942"/>
      <c r="E34" s="37" t="s">
        <v>752</v>
      </c>
      <c r="F34" s="37" t="s">
        <v>753</v>
      </c>
      <c r="G34" s="358" t="s">
        <v>43</v>
      </c>
      <c r="H34" s="40">
        <v>61</v>
      </c>
      <c r="I34" s="359">
        <v>10000000000</v>
      </c>
      <c r="J34" s="40">
        <v>64</v>
      </c>
      <c r="K34" s="359">
        <v>10000000000</v>
      </c>
      <c r="L34" s="40">
        <v>68</v>
      </c>
      <c r="M34" s="359">
        <v>10000000000</v>
      </c>
      <c r="N34" s="40">
        <v>70</v>
      </c>
      <c r="O34" s="359">
        <v>10000000000</v>
      </c>
      <c r="P34" s="40">
        <v>75</v>
      </c>
      <c r="Q34" s="359">
        <v>10000000000</v>
      </c>
      <c r="R34" s="40">
        <v>80</v>
      </c>
      <c r="S34" s="359">
        <v>10000000000</v>
      </c>
      <c r="T34" s="40">
        <v>80</v>
      </c>
      <c r="U34" s="359">
        <f t="shared" si="1"/>
        <v>60000000000</v>
      </c>
    </row>
    <row r="35" spans="1:21" s="289" customFormat="1" ht="26.25" customHeight="1">
      <c r="A35" s="901"/>
      <c r="B35" s="899"/>
      <c r="C35" s="899"/>
      <c r="D35" s="942"/>
      <c r="E35" s="32" t="s">
        <v>754</v>
      </c>
      <c r="F35" s="32" t="s">
        <v>755</v>
      </c>
      <c r="G35" s="358" t="s">
        <v>368</v>
      </c>
      <c r="H35" s="40">
        <v>80</v>
      </c>
      <c r="I35" s="359">
        <v>350000000</v>
      </c>
      <c r="J35" s="40">
        <v>82</v>
      </c>
      <c r="K35" s="359">
        <v>350000000</v>
      </c>
      <c r="L35" s="40">
        <v>85</v>
      </c>
      <c r="M35" s="359">
        <v>350000000</v>
      </c>
      <c r="N35" s="40">
        <v>87</v>
      </c>
      <c r="O35" s="359">
        <v>350000000</v>
      </c>
      <c r="P35" s="40">
        <v>90</v>
      </c>
      <c r="Q35" s="359">
        <v>350000000</v>
      </c>
      <c r="R35" s="40">
        <v>90</v>
      </c>
      <c r="S35" s="359">
        <v>350000000</v>
      </c>
      <c r="T35" s="40">
        <v>90</v>
      </c>
      <c r="U35" s="359">
        <f t="shared" si="1"/>
        <v>2100000000</v>
      </c>
    </row>
    <row r="36" spans="1:21" s="289" customFormat="1" ht="26.25" customHeight="1">
      <c r="A36" s="901"/>
      <c r="B36" s="899"/>
      <c r="C36" s="899"/>
      <c r="D36" s="942"/>
      <c r="E36" s="599" t="s">
        <v>756</v>
      </c>
      <c r="F36" s="38" t="s">
        <v>757</v>
      </c>
      <c r="G36" s="600"/>
      <c r="H36" s="601"/>
      <c r="I36" s="602"/>
      <c r="J36" s="603"/>
      <c r="K36" s="604"/>
      <c r="L36" s="36">
        <v>100</v>
      </c>
      <c r="M36" s="604">
        <v>80000000</v>
      </c>
      <c r="N36" s="36">
        <v>100</v>
      </c>
      <c r="O36" s="604">
        <v>88000000</v>
      </c>
      <c r="P36" s="36">
        <v>100</v>
      </c>
      <c r="Q36" s="604">
        <v>96000000</v>
      </c>
      <c r="R36" s="36">
        <v>100</v>
      </c>
      <c r="S36" s="604">
        <v>104000000</v>
      </c>
      <c r="T36" s="36">
        <v>100</v>
      </c>
      <c r="U36" s="359">
        <f t="shared" si="1"/>
        <v>368000000</v>
      </c>
    </row>
    <row r="37" spans="1:21" s="289" customFormat="1" ht="26.25" customHeight="1">
      <c r="A37" s="904"/>
      <c r="B37" s="899"/>
      <c r="C37" s="899"/>
      <c r="D37" s="943"/>
      <c r="E37" s="599" t="s">
        <v>758</v>
      </c>
      <c r="F37" s="38"/>
      <c r="G37" s="600"/>
      <c r="H37" s="601"/>
      <c r="I37" s="602"/>
      <c r="J37" s="603"/>
      <c r="K37" s="604"/>
      <c r="L37" s="36">
        <v>100</v>
      </c>
      <c r="M37" s="604">
        <v>80000000</v>
      </c>
      <c r="N37" s="36">
        <v>100</v>
      </c>
      <c r="O37" s="604">
        <v>88000000</v>
      </c>
      <c r="P37" s="36">
        <v>100</v>
      </c>
      <c r="Q37" s="604">
        <v>96000000</v>
      </c>
      <c r="R37" s="36">
        <v>100</v>
      </c>
      <c r="S37" s="604">
        <v>104000000</v>
      </c>
      <c r="T37" s="36">
        <v>100</v>
      </c>
      <c r="U37" s="359">
        <f t="shared" si="1"/>
        <v>368000000</v>
      </c>
    </row>
    <row r="38" spans="1:21" s="289" customFormat="1">
      <c r="A38" s="72"/>
      <c r="B38" s="71"/>
      <c r="C38" s="71"/>
      <c r="D38" s="499"/>
      <c r="E38" s="605"/>
      <c r="F38" s="397"/>
      <c r="G38" s="397"/>
      <c r="H38" s="492"/>
      <c r="I38" s="606"/>
      <c r="J38" s="607"/>
      <c r="K38" s="494"/>
      <c r="L38" s="492"/>
      <c r="M38" s="494"/>
      <c r="N38" s="492"/>
      <c r="O38" s="494"/>
      <c r="P38" s="492"/>
      <c r="Q38" s="494"/>
      <c r="R38" s="397"/>
      <c r="S38" s="608"/>
      <c r="T38" s="397"/>
      <c r="U38" s="494"/>
    </row>
    <row r="39" spans="1:21" s="289" customFormat="1" ht="22.5">
      <c r="A39" s="32"/>
      <c r="B39" s="442"/>
      <c r="C39" s="442"/>
      <c r="D39" s="941" t="s">
        <v>759</v>
      </c>
      <c r="E39" s="609" t="s">
        <v>760</v>
      </c>
      <c r="F39" s="345" t="s">
        <v>260</v>
      </c>
      <c r="G39" s="610"/>
      <c r="H39" s="610"/>
      <c r="I39" s="611"/>
      <c r="J39" s="612"/>
      <c r="K39" s="613"/>
      <c r="L39" s="610"/>
      <c r="M39" s="613"/>
      <c r="N39" s="610"/>
      <c r="O39" s="613"/>
      <c r="P39" s="610"/>
      <c r="Q39" s="613"/>
      <c r="R39" s="610"/>
      <c r="S39" s="614"/>
      <c r="T39" s="610"/>
      <c r="U39" s="615"/>
    </row>
    <row r="40" spans="1:21" s="289" customFormat="1" ht="15" customHeight="1">
      <c r="A40" s="899" t="s">
        <v>134</v>
      </c>
      <c r="B40" s="900" t="s">
        <v>135</v>
      </c>
      <c r="C40" s="900" t="s">
        <v>136</v>
      </c>
      <c r="D40" s="942"/>
      <c r="E40" s="609"/>
      <c r="F40" s="739" t="s">
        <v>1162</v>
      </c>
      <c r="G40" s="740">
        <v>1</v>
      </c>
      <c r="H40" s="740">
        <v>1</v>
      </c>
      <c r="I40" s="741">
        <f>SUM(I42)</f>
        <v>350000000</v>
      </c>
      <c r="J40" s="740">
        <v>1</v>
      </c>
      <c r="K40" s="741">
        <f>SUM(K42)</f>
        <v>350000000</v>
      </c>
      <c r="L40" s="740">
        <v>1</v>
      </c>
      <c r="M40" s="741">
        <f>SUM(M42)</f>
        <v>350000000</v>
      </c>
      <c r="N40" s="740">
        <v>1</v>
      </c>
      <c r="O40" s="741">
        <f>SUM(O42)</f>
        <v>350000000</v>
      </c>
      <c r="P40" s="740">
        <v>1</v>
      </c>
      <c r="Q40" s="741">
        <f>SUM(Q42)</f>
        <v>350000000</v>
      </c>
      <c r="R40" s="740">
        <v>1</v>
      </c>
      <c r="S40" s="741">
        <f>SUM(S42)</f>
        <v>350000000</v>
      </c>
      <c r="T40" s="740">
        <v>1</v>
      </c>
      <c r="U40" s="741">
        <f>U42</f>
        <v>2100000000</v>
      </c>
    </row>
    <row r="41" spans="1:21" s="289" customFormat="1" ht="11.25" customHeight="1">
      <c r="A41" s="899"/>
      <c r="B41" s="901"/>
      <c r="C41" s="901"/>
      <c r="D41" s="942"/>
      <c r="E41" s="596" t="s">
        <v>267</v>
      </c>
      <c r="F41" s="442"/>
      <c r="G41" s="368"/>
      <c r="H41" s="368"/>
      <c r="I41" s="616"/>
      <c r="J41" s="617"/>
      <c r="K41" s="371"/>
      <c r="L41" s="368"/>
      <c r="M41" s="371"/>
      <c r="N41" s="368"/>
      <c r="O41" s="371"/>
      <c r="P41" s="368"/>
      <c r="Q41" s="371"/>
      <c r="R41" s="368"/>
      <c r="S41" s="618"/>
      <c r="T41" s="368"/>
      <c r="U41" s="619"/>
    </row>
    <row r="42" spans="1:21" s="284" customFormat="1" ht="34.5" customHeight="1">
      <c r="A42" s="899"/>
      <c r="B42" s="904"/>
      <c r="C42" s="904"/>
      <c r="D42" s="943"/>
      <c r="E42" s="37" t="s">
        <v>761</v>
      </c>
      <c r="F42" s="37" t="s">
        <v>762</v>
      </c>
      <c r="G42" s="620" t="s">
        <v>394</v>
      </c>
      <c r="H42" s="621">
        <v>100</v>
      </c>
      <c r="I42" s="622">
        <v>350000000</v>
      </c>
      <c r="J42" s="621">
        <v>100</v>
      </c>
      <c r="K42" s="622">
        <v>350000000</v>
      </c>
      <c r="L42" s="621">
        <v>100</v>
      </c>
      <c r="M42" s="622">
        <v>350000000</v>
      </c>
      <c r="N42" s="621">
        <v>100</v>
      </c>
      <c r="O42" s="622">
        <v>350000000</v>
      </c>
      <c r="P42" s="621">
        <v>100</v>
      </c>
      <c r="Q42" s="622">
        <v>350000000</v>
      </c>
      <c r="R42" s="623">
        <v>100</v>
      </c>
      <c r="S42" s="622">
        <v>350000000</v>
      </c>
      <c r="T42" s="623">
        <v>100</v>
      </c>
      <c r="U42" s="743">
        <f>I42+K42+M42+O42+Q42+S42</f>
        <v>2100000000</v>
      </c>
    </row>
    <row r="43" spans="1:21" s="289" customFormat="1">
      <c r="A43" s="72"/>
      <c r="B43" s="37"/>
      <c r="C43" s="37"/>
      <c r="D43" s="499"/>
      <c r="E43" s="290"/>
      <c r="F43" s="290"/>
      <c r="G43" s="290"/>
      <c r="H43" s="291"/>
      <c r="I43" s="292"/>
      <c r="J43" s="291"/>
      <c r="K43" s="293"/>
      <c r="L43" s="291"/>
      <c r="M43" s="293"/>
      <c r="N43" s="291"/>
      <c r="O43" s="293"/>
      <c r="P43" s="291"/>
      <c r="Q43" s="293"/>
      <c r="R43" s="290"/>
      <c r="S43" s="293"/>
      <c r="T43" s="290"/>
      <c r="U43" s="293"/>
    </row>
    <row r="44" spans="1:21" s="284" customFormat="1" ht="33.75">
      <c r="A44" s="72"/>
      <c r="B44" s="37"/>
      <c r="C44" s="37"/>
      <c r="D44" s="623" t="s">
        <v>763</v>
      </c>
      <c r="E44" s="342" t="s">
        <v>764</v>
      </c>
      <c r="F44" s="345" t="s">
        <v>260</v>
      </c>
      <c r="G44" s="279"/>
      <c r="H44" s="280"/>
      <c r="I44" s="279"/>
      <c r="J44" s="280"/>
      <c r="K44" s="283"/>
      <c r="L44" s="280"/>
      <c r="M44" s="283"/>
      <c r="N44" s="280"/>
      <c r="O44" s="283"/>
      <c r="P44" s="280"/>
      <c r="Q44" s="283"/>
      <c r="R44" s="279"/>
      <c r="S44" s="283"/>
      <c r="T44" s="279"/>
      <c r="U44" s="283"/>
    </row>
    <row r="45" spans="1:21" s="284" customFormat="1" ht="33.75" customHeight="1">
      <c r="A45" s="900" t="s">
        <v>137</v>
      </c>
      <c r="B45" s="900" t="s">
        <v>138</v>
      </c>
      <c r="C45" s="900" t="s">
        <v>139</v>
      </c>
      <c r="D45" s="900"/>
      <c r="E45" s="342"/>
      <c r="F45" s="739" t="s">
        <v>1165</v>
      </c>
      <c r="G45" s="740">
        <v>0.65</v>
      </c>
      <c r="H45" s="740">
        <v>0.7</v>
      </c>
      <c r="I45" s="650">
        <f>SUM(I47:I50)</f>
        <v>0</v>
      </c>
      <c r="J45" s="740">
        <v>0.72</v>
      </c>
      <c r="K45" s="650">
        <f>SUM(K47:K50)</f>
        <v>1311544200</v>
      </c>
      <c r="L45" s="740">
        <v>0.75</v>
      </c>
      <c r="M45" s="650">
        <f>SUM(M47:M50)</f>
        <v>2236850000</v>
      </c>
      <c r="N45" s="740">
        <v>0.78</v>
      </c>
      <c r="O45" s="650">
        <f>SUM(O47:O50)</f>
        <v>2286850000</v>
      </c>
      <c r="P45" s="740">
        <v>0.8</v>
      </c>
      <c r="Q45" s="650">
        <f>SUM(Q47:Q50)</f>
        <v>2336850000</v>
      </c>
      <c r="R45" s="740">
        <v>0.82</v>
      </c>
      <c r="S45" s="650">
        <f>SUM(S47:S50)</f>
        <v>2386850000</v>
      </c>
      <c r="T45" s="740">
        <v>0.82</v>
      </c>
      <c r="U45" s="650">
        <f>SUM(U47:U50)</f>
        <v>10558944200</v>
      </c>
    </row>
    <row r="46" spans="1:21" s="289" customFormat="1">
      <c r="A46" s="901"/>
      <c r="B46" s="944"/>
      <c r="C46" s="944"/>
      <c r="D46" s="944"/>
      <c r="E46" s="290" t="s">
        <v>765</v>
      </c>
      <c r="F46" s="290"/>
      <c r="G46" s="290"/>
      <c r="H46" s="291"/>
      <c r="I46" s="292"/>
      <c r="J46" s="291"/>
      <c r="K46" s="293"/>
      <c r="L46" s="291"/>
      <c r="M46" s="293"/>
      <c r="N46" s="291"/>
      <c r="O46" s="293"/>
      <c r="P46" s="291"/>
      <c r="Q46" s="293"/>
      <c r="R46" s="290"/>
      <c r="S46" s="293"/>
      <c r="T46" s="290"/>
      <c r="U46" s="293"/>
    </row>
    <row r="47" spans="1:21" s="289" customFormat="1">
      <c r="A47" s="901"/>
      <c r="B47" s="944"/>
      <c r="C47" s="944"/>
      <c r="D47" s="944"/>
      <c r="E47" s="536" t="s">
        <v>766</v>
      </c>
      <c r="F47" s="290"/>
      <c r="G47" s="290"/>
      <c r="H47" s="291"/>
      <c r="I47" s="292"/>
      <c r="J47" s="291"/>
      <c r="K47" s="467">
        <v>200000000</v>
      </c>
      <c r="L47" s="467"/>
      <c r="M47" s="467">
        <v>330950000</v>
      </c>
      <c r="N47" s="467"/>
      <c r="O47" s="467">
        <v>380950000</v>
      </c>
      <c r="P47" s="467"/>
      <c r="Q47" s="467">
        <v>430950000</v>
      </c>
      <c r="R47" s="467"/>
      <c r="S47" s="467">
        <v>480950000</v>
      </c>
      <c r="T47" s="467"/>
      <c r="U47" s="625">
        <f>K47+M47+O47+Q47+S47</f>
        <v>1823800000</v>
      </c>
    </row>
    <row r="48" spans="1:21" s="289" customFormat="1">
      <c r="A48" s="901"/>
      <c r="B48" s="944"/>
      <c r="C48" s="944"/>
      <c r="D48" s="944"/>
      <c r="E48" s="536" t="s">
        <v>767</v>
      </c>
      <c r="F48" s="290"/>
      <c r="G48" s="290"/>
      <c r="H48" s="291"/>
      <c r="I48" s="292"/>
      <c r="J48" s="291"/>
      <c r="K48" s="467">
        <v>851720000</v>
      </c>
      <c r="L48" s="467"/>
      <c r="M48" s="467">
        <v>1644900000</v>
      </c>
      <c r="N48" s="467"/>
      <c r="O48" s="467">
        <v>1644900000</v>
      </c>
      <c r="P48" s="467"/>
      <c r="Q48" s="467">
        <v>1644900000</v>
      </c>
      <c r="R48" s="467"/>
      <c r="S48" s="467">
        <v>1644900000</v>
      </c>
      <c r="T48" s="467"/>
      <c r="U48" s="625">
        <f>K48+M48+O48+Q48+S48</f>
        <v>7431320000</v>
      </c>
    </row>
    <row r="49" spans="1:21" s="289" customFormat="1" ht="22.5">
      <c r="A49" s="901"/>
      <c r="B49" s="944"/>
      <c r="C49" s="944"/>
      <c r="D49" s="944"/>
      <c r="E49" s="626" t="s">
        <v>768</v>
      </c>
      <c r="F49" s="290"/>
      <c r="G49" s="290"/>
      <c r="H49" s="291"/>
      <c r="I49" s="292"/>
      <c r="J49" s="291"/>
      <c r="K49" s="467">
        <v>123994000</v>
      </c>
      <c r="L49" s="467"/>
      <c r="M49" s="625">
        <v>125000000</v>
      </c>
      <c r="N49" s="467"/>
      <c r="O49" s="625">
        <v>125000000</v>
      </c>
      <c r="P49" s="467"/>
      <c r="Q49" s="625">
        <v>125000000</v>
      </c>
      <c r="R49" s="467"/>
      <c r="S49" s="625">
        <v>125000000</v>
      </c>
      <c r="T49" s="467"/>
      <c r="U49" s="625">
        <f>K49+M49+O49+Q49+S49</f>
        <v>623994000</v>
      </c>
    </row>
    <row r="50" spans="1:21" s="289" customFormat="1" ht="22.5">
      <c r="A50" s="904"/>
      <c r="B50" s="945"/>
      <c r="C50" s="945"/>
      <c r="D50" s="945"/>
      <c r="E50" s="536" t="s">
        <v>769</v>
      </c>
      <c r="F50" s="290"/>
      <c r="G50" s="290"/>
      <c r="H50" s="291"/>
      <c r="I50" s="292"/>
      <c r="J50" s="291"/>
      <c r="K50" s="467">
        <v>135830200</v>
      </c>
      <c r="L50" s="467"/>
      <c r="M50" s="467">
        <v>136000000</v>
      </c>
      <c r="N50" s="467"/>
      <c r="O50" s="467">
        <v>136000000</v>
      </c>
      <c r="P50" s="467"/>
      <c r="Q50" s="467">
        <v>136000000</v>
      </c>
      <c r="R50" s="467"/>
      <c r="S50" s="467">
        <v>136000000</v>
      </c>
      <c r="T50" s="467"/>
      <c r="U50" s="625">
        <f>K50+M50+O50+Q50+S50</f>
        <v>679830200</v>
      </c>
    </row>
    <row r="51" spans="1:21" s="284" customFormat="1" ht="33.75">
      <c r="A51" s="276"/>
      <c r="B51" s="339"/>
      <c r="C51" s="340"/>
      <c r="D51" s="341"/>
      <c r="E51" s="295" t="s">
        <v>1154</v>
      </c>
      <c r="F51" s="295" t="s">
        <v>650</v>
      </c>
      <c r="G51" s="558">
        <v>0</v>
      </c>
      <c r="H51" s="558">
        <v>0</v>
      </c>
      <c r="I51" s="558">
        <v>0</v>
      </c>
      <c r="J51" s="559" t="s">
        <v>446</v>
      </c>
      <c r="K51" s="725">
        <v>100000000</v>
      </c>
      <c r="L51" s="559" t="s">
        <v>446</v>
      </c>
      <c r="M51" s="481">
        <v>8000000000</v>
      </c>
      <c r="N51" s="559" t="s">
        <v>446</v>
      </c>
      <c r="O51" s="481">
        <v>8000000000</v>
      </c>
      <c r="P51" s="559" t="s">
        <v>446</v>
      </c>
      <c r="Q51" s="481">
        <v>8000000000</v>
      </c>
      <c r="R51" s="559" t="s">
        <v>446</v>
      </c>
      <c r="S51" s="481">
        <v>8000000000</v>
      </c>
      <c r="T51" s="559" t="s">
        <v>446</v>
      </c>
      <c r="U51" s="481">
        <v>8000000000</v>
      </c>
    </row>
    <row r="52" spans="1:21" s="289" customFormat="1">
      <c r="A52" s="72"/>
      <c r="B52" s="37"/>
      <c r="C52" s="37"/>
      <c r="D52" s="499"/>
      <c r="E52" s="290"/>
      <c r="F52" s="290"/>
      <c r="G52" s="290"/>
      <c r="H52" s="291"/>
      <c r="I52" s="292"/>
      <c r="J52" s="291"/>
      <c r="K52" s="293"/>
      <c r="L52" s="291"/>
      <c r="M52" s="293"/>
      <c r="N52" s="291"/>
      <c r="O52" s="293"/>
      <c r="P52" s="291"/>
      <c r="Q52" s="293"/>
      <c r="R52" s="290"/>
      <c r="S52" s="293"/>
      <c r="T52" s="290"/>
      <c r="U52" s="293"/>
    </row>
    <row r="53" spans="1:21" s="289" customFormat="1" ht="45">
      <c r="A53" s="32"/>
      <c r="B53" s="32"/>
      <c r="C53" s="32"/>
      <c r="D53" s="951" t="s">
        <v>770</v>
      </c>
      <c r="E53" s="627" t="s">
        <v>771</v>
      </c>
      <c r="F53" s="345" t="s">
        <v>260</v>
      </c>
      <c r="G53" s="291"/>
      <c r="H53" s="291"/>
      <c r="I53" s="292"/>
      <c r="J53" s="291"/>
      <c r="K53" s="293"/>
      <c r="L53" s="291"/>
      <c r="M53" s="293"/>
      <c r="N53" s="291"/>
      <c r="O53" s="293"/>
      <c r="P53" s="291"/>
      <c r="Q53" s="293"/>
      <c r="R53" s="290"/>
      <c r="S53" s="293"/>
      <c r="T53" s="290"/>
      <c r="U53" s="293"/>
    </row>
    <row r="54" spans="1:21" s="289" customFormat="1" ht="22.5">
      <c r="A54" s="37"/>
      <c r="B54" s="37"/>
      <c r="C54" s="37"/>
      <c r="D54" s="952"/>
      <c r="E54" s="744"/>
      <c r="F54" s="745" t="s">
        <v>1166</v>
      </c>
      <c r="G54" s="746">
        <v>0.85</v>
      </c>
      <c r="H54" s="746">
        <v>0.9</v>
      </c>
      <c r="I54" s="747">
        <f>SUM(I56:I60)</f>
        <v>289533500</v>
      </c>
      <c r="J54" s="746">
        <v>0.95</v>
      </c>
      <c r="K54" s="747">
        <f>SUM(K56:K60)</f>
        <v>315486850</v>
      </c>
      <c r="L54" s="746">
        <v>1</v>
      </c>
      <c r="M54" s="747">
        <f>SUM(M56:M60)</f>
        <v>468472350</v>
      </c>
      <c r="N54" s="746">
        <v>1</v>
      </c>
      <c r="O54" s="747">
        <f>SUM(O56:O60)</f>
        <v>491270900</v>
      </c>
      <c r="P54" s="746">
        <v>1</v>
      </c>
      <c r="Q54" s="747">
        <f>SUM(Q56:Q60)</f>
        <v>497270900</v>
      </c>
      <c r="R54" s="746">
        <v>1</v>
      </c>
      <c r="S54" s="747">
        <f>SUM(S56:S60)</f>
        <v>542270900</v>
      </c>
      <c r="T54" s="746">
        <v>1</v>
      </c>
      <c r="U54" s="747">
        <f>SUM(U56:U60)</f>
        <v>885270900</v>
      </c>
    </row>
    <row r="55" spans="1:21" s="289" customFormat="1" ht="15" customHeight="1">
      <c r="A55" s="948" t="s">
        <v>140</v>
      </c>
      <c r="B55" s="900" t="s">
        <v>141</v>
      </c>
      <c r="C55" s="343"/>
      <c r="D55" s="952"/>
      <c r="E55" s="397" t="s">
        <v>267</v>
      </c>
      <c r="F55" s="397"/>
      <c r="G55" s="492"/>
      <c r="H55" s="492"/>
      <c r="I55" s="493"/>
      <c r="J55" s="492"/>
      <c r="K55" s="494"/>
      <c r="L55" s="492"/>
      <c r="M55" s="494"/>
      <c r="N55" s="492"/>
      <c r="O55" s="494"/>
      <c r="P55" s="492"/>
      <c r="Q55" s="494"/>
      <c r="R55" s="397"/>
      <c r="S55" s="494"/>
      <c r="T55" s="397"/>
      <c r="U55" s="494"/>
    </row>
    <row r="56" spans="1:21" s="284" customFormat="1" ht="24.75" customHeight="1">
      <c r="A56" s="949"/>
      <c r="B56" s="901"/>
      <c r="C56" s="397"/>
      <c r="D56" s="952"/>
      <c r="E56" s="37" t="s">
        <v>772</v>
      </c>
      <c r="F56" s="37" t="s">
        <v>773</v>
      </c>
      <c r="G56" s="36" t="s">
        <v>774</v>
      </c>
      <c r="H56" s="36">
        <v>17</v>
      </c>
      <c r="I56" s="362">
        <v>60000000</v>
      </c>
      <c r="J56" s="36">
        <v>17</v>
      </c>
      <c r="K56" s="363">
        <v>65000000</v>
      </c>
      <c r="L56" s="36">
        <v>17</v>
      </c>
      <c r="M56" s="363">
        <v>70000000</v>
      </c>
      <c r="N56" s="36">
        <v>17</v>
      </c>
      <c r="O56" s="363">
        <v>73000000</v>
      </c>
      <c r="P56" s="36">
        <v>17</v>
      </c>
      <c r="Q56" s="363">
        <v>75000000</v>
      </c>
      <c r="R56" s="366">
        <v>17</v>
      </c>
      <c r="S56" s="363">
        <v>90000000</v>
      </c>
      <c r="T56" s="366">
        <v>17</v>
      </c>
      <c r="U56" s="363">
        <f>I56+K56+M56+O56+Q56+S56</f>
        <v>433000000</v>
      </c>
    </row>
    <row r="57" spans="1:21" s="284" customFormat="1" ht="25.5" customHeight="1">
      <c r="A57" s="949"/>
      <c r="B57" s="901"/>
      <c r="C57" s="33" t="s">
        <v>142</v>
      </c>
      <c r="D57" s="952"/>
      <c r="E57" s="583" t="s">
        <v>775</v>
      </c>
      <c r="F57" s="37" t="s">
        <v>776</v>
      </c>
      <c r="G57" s="36" t="s">
        <v>774</v>
      </c>
      <c r="H57" s="36">
        <v>17</v>
      </c>
      <c r="I57" s="362">
        <v>60000000</v>
      </c>
      <c r="J57" s="36">
        <v>17</v>
      </c>
      <c r="K57" s="363">
        <v>65000000</v>
      </c>
      <c r="L57" s="36">
        <v>17</v>
      </c>
      <c r="M57" s="363">
        <v>70000000</v>
      </c>
      <c r="N57" s="36">
        <v>17</v>
      </c>
      <c r="O57" s="363">
        <v>73000000</v>
      </c>
      <c r="P57" s="36">
        <v>17</v>
      </c>
      <c r="Q57" s="363">
        <v>75000000</v>
      </c>
      <c r="R57" s="366">
        <v>17</v>
      </c>
      <c r="S57" s="363">
        <v>90000000</v>
      </c>
      <c r="T57" s="366">
        <v>17</v>
      </c>
      <c r="U57" s="363">
        <v>90000000</v>
      </c>
    </row>
    <row r="58" spans="1:21" s="289" customFormat="1" ht="22.5" customHeight="1">
      <c r="A58" s="949"/>
      <c r="B58" s="901"/>
      <c r="C58" s="37" t="s">
        <v>143</v>
      </c>
      <c r="D58" s="953"/>
      <c r="E58" s="156"/>
      <c r="F58" s="37" t="s">
        <v>777</v>
      </c>
      <c r="G58" s="628">
        <v>0.1</v>
      </c>
      <c r="H58" s="629">
        <v>10</v>
      </c>
      <c r="I58" s="630">
        <v>60000000</v>
      </c>
      <c r="J58" s="629">
        <v>10</v>
      </c>
      <c r="K58" s="363">
        <v>65000000</v>
      </c>
      <c r="L58" s="629">
        <v>17</v>
      </c>
      <c r="M58" s="363">
        <v>70000000</v>
      </c>
      <c r="N58" s="629">
        <v>17</v>
      </c>
      <c r="O58" s="363">
        <v>73000000</v>
      </c>
      <c r="P58" s="629">
        <v>17</v>
      </c>
      <c r="Q58" s="363">
        <v>75000000</v>
      </c>
      <c r="R58" s="499">
        <v>17</v>
      </c>
      <c r="S58" s="363">
        <v>90000000</v>
      </c>
      <c r="T58" s="499">
        <v>17</v>
      </c>
      <c r="U58" s="363">
        <v>90000000</v>
      </c>
    </row>
    <row r="59" spans="1:21" s="289" customFormat="1" ht="22.5">
      <c r="A59" s="949"/>
      <c r="B59" s="901"/>
      <c r="C59" s="33"/>
      <c r="D59" s="519"/>
      <c r="E59" s="583" t="s">
        <v>778</v>
      </c>
      <c r="F59" s="37" t="s">
        <v>779</v>
      </c>
      <c r="G59" s="631"/>
      <c r="H59" s="629"/>
      <c r="I59" s="630"/>
      <c r="J59" s="629"/>
      <c r="K59" s="363"/>
      <c r="L59" s="631">
        <v>1</v>
      </c>
      <c r="M59" s="363">
        <v>137985500</v>
      </c>
      <c r="N59" s="631">
        <v>1</v>
      </c>
      <c r="O59" s="363">
        <v>151784050</v>
      </c>
      <c r="P59" s="631">
        <v>1</v>
      </c>
      <c r="Q59" s="363">
        <v>151784050</v>
      </c>
      <c r="R59" s="631">
        <v>1</v>
      </c>
      <c r="S59" s="363">
        <v>151784050</v>
      </c>
      <c r="T59" s="631">
        <v>1</v>
      </c>
      <c r="U59" s="363">
        <v>151784050</v>
      </c>
    </row>
    <row r="60" spans="1:21" s="289" customFormat="1" ht="24.75" customHeight="1">
      <c r="A60" s="950"/>
      <c r="B60" s="904"/>
      <c r="C60" s="33"/>
      <c r="D60" s="442"/>
      <c r="E60" s="556" t="s">
        <v>780</v>
      </c>
      <c r="F60" s="556" t="s">
        <v>781</v>
      </c>
      <c r="G60" s="631">
        <v>1</v>
      </c>
      <c r="H60" s="631">
        <v>1</v>
      </c>
      <c r="I60" s="487">
        <v>109533500</v>
      </c>
      <c r="J60" s="631">
        <v>1</v>
      </c>
      <c r="K60" s="487">
        <v>120486850</v>
      </c>
      <c r="L60" s="631">
        <v>1</v>
      </c>
      <c r="M60" s="487">
        <v>120486850</v>
      </c>
      <c r="N60" s="631">
        <v>1</v>
      </c>
      <c r="O60" s="487">
        <v>120486850</v>
      </c>
      <c r="P60" s="631">
        <v>1</v>
      </c>
      <c r="Q60" s="487">
        <v>120486850</v>
      </c>
      <c r="R60" s="631">
        <v>1</v>
      </c>
      <c r="S60" s="487">
        <v>120486850</v>
      </c>
      <c r="T60" s="631">
        <v>1</v>
      </c>
      <c r="U60" s="487">
        <v>120486850</v>
      </c>
    </row>
    <row r="61" spans="1:21" s="289" customFormat="1" ht="14.25">
      <c r="A61" s="290"/>
      <c r="B61" s="632"/>
      <c r="C61" s="32"/>
      <c r="D61" s="290"/>
      <c r="E61" s="290"/>
      <c r="F61" s="290"/>
      <c r="G61" s="291"/>
      <c r="H61" s="291"/>
      <c r="I61" s="292"/>
      <c r="J61" s="291"/>
      <c r="K61" s="293"/>
      <c r="L61" s="291"/>
      <c r="M61" s="293"/>
      <c r="N61" s="291"/>
      <c r="O61" s="293"/>
      <c r="P61" s="291"/>
      <c r="Q61" s="293"/>
      <c r="R61" s="290"/>
      <c r="S61" s="293"/>
      <c r="T61" s="290"/>
      <c r="U61" s="293"/>
    </row>
    <row r="62" spans="1:21" s="284" customFormat="1" ht="29.25" customHeight="1">
      <c r="A62" s="290"/>
      <c r="B62" s="49"/>
      <c r="C62" s="437"/>
      <c r="D62" s="951" t="s">
        <v>590</v>
      </c>
      <c r="E62" s="342" t="s">
        <v>591</v>
      </c>
      <c r="F62" s="345" t="s">
        <v>260</v>
      </c>
      <c r="G62" s="280"/>
      <c r="H62" s="280"/>
      <c r="I62" s="279"/>
      <c r="J62" s="280"/>
      <c r="K62" s="283"/>
      <c r="L62" s="280"/>
      <c r="M62" s="283"/>
      <c r="N62" s="280"/>
      <c r="O62" s="283"/>
      <c r="P62" s="280"/>
      <c r="Q62" s="283"/>
      <c r="R62" s="279"/>
      <c r="S62" s="283"/>
      <c r="T62" s="279"/>
      <c r="U62" s="283"/>
    </row>
    <row r="63" spans="1:21" s="289" customFormat="1" ht="48">
      <c r="A63" s="948" t="s">
        <v>103</v>
      </c>
      <c r="B63" s="948" t="s">
        <v>104</v>
      </c>
      <c r="C63" s="344"/>
      <c r="D63" s="952"/>
      <c r="E63" s="357"/>
      <c r="F63" s="317" t="s">
        <v>592</v>
      </c>
      <c r="G63" s="318">
        <v>0.5</v>
      </c>
      <c r="H63" s="318">
        <v>0.6</v>
      </c>
      <c r="I63" s="954">
        <v>10706000000</v>
      </c>
      <c r="J63" s="318">
        <v>0.6</v>
      </c>
      <c r="K63" s="954">
        <v>11576000000</v>
      </c>
      <c r="L63" s="318">
        <v>0.6</v>
      </c>
      <c r="M63" s="954">
        <v>12183000000</v>
      </c>
      <c r="N63" s="318">
        <v>0.7</v>
      </c>
      <c r="O63" s="954">
        <v>12624000000</v>
      </c>
      <c r="P63" s="318">
        <v>0.7</v>
      </c>
      <c r="Q63" s="954">
        <v>13748000000</v>
      </c>
      <c r="R63" s="318">
        <v>0.75</v>
      </c>
      <c r="S63" s="954">
        <v>14469000000</v>
      </c>
      <c r="T63" s="318">
        <v>0.75</v>
      </c>
      <c r="U63" s="954">
        <f>I63+K63+M63+O63+Q63+S63</f>
        <v>75306000000</v>
      </c>
    </row>
    <row r="64" spans="1:21" s="289" customFormat="1" ht="36">
      <c r="A64" s="949"/>
      <c r="B64" s="949"/>
      <c r="C64" s="344"/>
      <c r="D64" s="952"/>
      <c r="E64" s="525"/>
      <c r="F64" s="317" t="s">
        <v>593</v>
      </c>
      <c r="G64" s="526" t="s">
        <v>594</v>
      </c>
      <c r="H64" s="526" t="s">
        <v>595</v>
      </c>
      <c r="I64" s="955"/>
      <c r="J64" s="526" t="s">
        <v>596</v>
      </c>
      <c r="K64" s="955"/>
      <c r="L64" s="526" t="s">
        <v>597</v>
      </c>
      <c r="M64" s="955"/>
      <c r="N64" s="526" t="s">
        <v>598</v>
      </c>
      <c r="O64" s="955"/>
      <c r="P64" s="526" t="s">
        <v>599</v>
      </c>
      <c r="Q64" s="955"/>
      <c r="R64" s="526" t="s">
        <v>600</v>
      </c>
      <c r="S64" s="955"/>
      <c r="T64" s="526" t="s">
        <v>601</v>
      </c>
      <c r="U64" s="955"/>
    </row>
    <row r="65" spans="1:21" s="289" customFormat="1">
      <c r="A65" s="949"/>
      <c r="B65" s="949"/>
      <c r="C65" s="357"/>
      <c r="D65" s="952"/>
      <c r="E65" s="357" t="s">
        <v>267</v>
      </c>
      <c r="F65" s="503"/>
      <c r="G65" s="504"/>
      <c r="H65" s="504"/>
      <c r="I65" s="527"/>
      <c r="J65" s="504"/>
      <c r="K65" s="505"/>
      <c r="L65" s="504"/>
      <c r="M65" s="505"/>
      <c r="N65" s="504"/>
      <c r="O65" s="505"/>
      <c r="P65" s="504"/>
      <c r="Q65" s="505"/>
      <c r="R65" s="357"/>
      <c r="S65" s="505"/>
      <c r="T65" s="357"/>
      <c r="U65" s="505"/>
    </row>
    <row r="66" spans="1:21" s="284" customFormat="1" ht="33.75">
      <c r="A66" s="949"/>
      <c r="B66" s="949"/>
      <c r="C66" s="357"/>
      <c r="D66" s="952"/>
      <c r="E66" s="49" t="s">
        <v>602</v>
      </c>
      <c r="F66" s="48" t="s">
        <v>603</v>
      </c>
      <c r="G66" s="506" t="s">
        <v>41</v>
      </c>
      <c r="H66" s="506" t="s">
        <v>41</v>
      </c>
      <c r="I66" s="518">
        <v>3700000000</v>
      </c>
      <c r="J66" s="506" t="s">
        <v>412</v>
      </c>
      <c r="K66" s="508">
        <v>3800000000</v>
      </c>
      <c r="L66" s="506" t="s">
        <v>412</v>
      </c>
      <c r="M66" s="508">
        <v>4142414000</v>
      </c>
      <c r="N66" s="506" t="s">
        <v>412</v>
      </c>
      <c r="O66" s="508">
        <v>4433665000</v>
      </c>
      <c r="P66" s="506" t="s">
        <v>412</v>
      </c>
      <c r="Q66" s="508">
        <v>4870318000</v>
      </c>
      <c r="R66" s="506" t="s">
        <v>412</v>
      </c>
      <c r="S66" s="508">
        <v>3634871000</v>
      </c>
      <c r="T66" s="506" t="s">
        <v>412</v>
      </c>
      <c r="U66" s="508">
        <v>3634871000</v>
      </c>
    </row>
    <row r="67" spans="1:21" s="289" customFormat="1" ht="45">
      <c r="A67" s="949"/>
      <c r="B67" s="949"/>
      <c r="C67" s="49" t="s">
        <v>105</v>
      </c>
      <c r="D67" s="952"/>
      <c r="E67" s="435" t="s">
        <v>604</v>
      </c>
      <c r="F67" s="48" t="s">
        <v>605</v>
      </c>
      <c r="G67" s="506" t="s">
        <v>355</v>
      </c>
      <c r="H67" s="506" t="s">
        <v>40</v>
      </c>
      <c r="I67" s="528"/>
      <c r="J67" s="506" t="s">
        <v>41</v>
      </c>
      <c r="K67" s="529">
        <v>75634000</v>
      </c>
      <c r="L67" s="506" t="s">
        <v>42</v>
      </c>
      <c r="M67" s="508">
        <v>97781000</v>
      </c>
      <c r="N67" s="506" t="s">
        <v>43</v>
      </c>
      <c r="O67" s="508">
        <v>133530000</v>
      </c>
      <c r="P67" s="506" t="s">
        <v>364</v>
      </c>
      <c r="Q67" s="508">
        <v>110877000</v>
      </c>
      <c r="R67" s="506" t="s">
        <v>366</v>
      </c>
      <c r="S67" s="508"/>
      <c r="T67" s="506" t="s">
        <v>366</v>
      </c>
      <c r="U67" s="508"/>
    </row>
    <row r="68" spans="1:21" s="284" customFormat="1" ht="23.25" customHeight="1">
      <c r="A68" s="949"/>
      <c r="B68" s="949"/>
      <c r="C68" s="49" t="s">
        <v>106</v>
      </c>
      <c r="D68" s="952"/>
      <c r="E68" s="49" t="s">
        <v>606</v>
      </c>
      <c r="F68" s="48" t="s">
        <v>607</v>
      </c>
      <c r="G68" s="509" t="s">
        <v>583</v>
      </c>
      <c r="H68" s="509" t="s">
        <v>166</v>
      </c>
      <c r="I68" s="518"/>
      <c r="J68" s="517" t="s">
        <v>166</v>
      </c>
      <c r="K68" s="508">
        <v>130000000</v>
      </c>
      <c r="L68" s="517" t="s">
        <v>166</v>
      </c>
      <c r="M68" s="508">
        <v>150000000</v>
      </c>
      <c r="N68" s="517" t="s">
        <v>166</v>
      </c>
      <c r="O68" s="508">
        <v>170000000</v>
      </c>
      <c r="P68" s="517" t="s">
        <v>167</v>
      </c>
      <c r="Q68" s="508">
        <v>180000000</v>
      </c>
      <c r="R68" s="517" t="s">
        <v>608</v>
      </c>
      <c r="S68" s="508"/>
      <c r="T68" s="517" t="s">
        <v>608</v>
      </c>
      <c r="U68" s="508"/>
    </row>
    <row r="69" spans="1:21" s="284" customFormat="1" ht="33.75">
      <c r="A69" s="949"/>
      <c r="B69" s="949"/>
      <c r="C69" s="49" t="s">
        <v>107</v>
      </c>
      <c r="D69" s="953"/>
      <c r="E69" s="451" t="s">
        <v>609</v>
      </c>
      <c r="F69" s="530" t="s">
        <v>610</v>
      </c>
      <c r="G69" s="531" t="s">
        <v>354</v>
      </c>
      <c r="H69" s="531" t="s">
        <v>355</v>
      </c>
      <c r="I69" s="532"/>
      <c r="J69" s="531" t="s">
        <v>40</v>
      </c>
      <c r="K69" s="533">
        <v>64366000</v>
      </c>
      <c r="L69" s="531" t="s">
        <v>41</v>
      </c>
      <c r="M69" s="533">
        <v>86805000</v>
      </c>
      <c r="N69" s="531">
        <v>60</v>
      </c>
      <c r="O69" s="533">
        <v>86805000</v>
      </c>
      <c r="P69" s="531">
        <v>70</v>
      </c>
      <c r="Q69" s="533">
        <v>86805000</v>
      </c>
      <c r="R69" s="531">
        <v>75</v>
      </c>
      <c r="S69" s="533">
        <v>65129000</v>
      </c>
      <c r="T69" s="531">
        <v>75</v>
      </c>
      <c r="U69" s="533">
        <v>65129000</v>
      </c>
    </row>
    <row r="70" spans="1:21" s="289" customFormat="1" ht="33.75">
      <c r="A70" s="950"/>
      <c r="B70" s="950"/>
      <c r="C70" s="49" t="s">
        <v>611</v>
      </c>
      <c r="D70" s="437"/>
      <c r="E70" s="435" t="s">
        <v>612</v>
      </c>
      <c r="F70" s="49" t="s">
        <v>613</v>
      </c>
      <c r="G70" s="506"/>
      <c r="H70" s="506"/>
      <c r="I70" s="534"/>
      <c r="J70" s="506"/>
      <c r="K70" s="508"/>
      <c r="L70" s="506"/>
      <c r="M70" s="508"/>
      <c r="N70" s="506" t="s">
        <v>412</v>
      </c>
      <c r="O70" s="508">
        <v>100000000</v>
      </c>
      <c r="P70" s="506" t="s">
        <v>412</v>
      </c>
      <c r="Q70" s="508">
        <v>100000000</v>
      </c>
      <c r="R70" s="506" t="s">
        <v>412</v>
      </c>
      <c r="S70" s="508">
        <v>100000000</v>
      </c>
      <c r="T70" s="506" t="s">
        <v>412</v>
      </c>
      <c r="U70" s="508">
        <v>100000000</v>
      </c>
    </row>
    <row r="71" spans="1:21" s="289" customFormat="1" ht="45">
      <c r="A71" s="339"/>
      <c r="B71" s="339" t="s">
        <v>108</v>
      </c>
      <c r="C71" s="49" t="s">
        <v>109</v>
      </c>
      <c r="D71" s="535"/>
      <c r="E71" s="536" t="s">
        <v>614</v>
      </c>
      <c r="F71" s="536" t="s">
        <v>615</v>
      </c>
      <c r="G71" s="55">
        <v>132993</v>
      </c>
      <c r="H71" s="55">
        <v>405500</v>
      </c>
      <c r="I71" s="470">
        <v>7006000000</v>
      </c>
      <c r="J71" s="55">
        <v>455000</v>
      </c>
      <c r="K71" s="470">
        <v>7506000000</v>
      </c>
      <c r="L71" s="55">
        <v>180000</v>
      </c>
      <c r="M71" s="467">
        <v>7706000000</v>
      </c>
      <c r="N71" s="55">
        <v>185000</v>
      </c>
      <c r="O71" s="470">
        <v>7800000000</v>
      </c>
      <c r="P71" s="55">
        <v>200000</v>
      </c>
      <c r="Q71" s="467">
        <v>8500000000</v>
      </c>
      <c r="R71" s="55">
        <v>210000</v>
      </c>
      <c r="S71" s="467">
        <v>9000000000</v>
      </c>
      <c r="T71" s="55">
        <v>210000</v>
      </c>
      <c r="U71" s="55">
        <v>9000000000</v>
      </c>
    </row>
    <row r="72" spans="1:21" s="289" customFormat="1" ht="22.5">
      <c r="A72" s="339"/>
      <c r="B72" s="339"/>
      <c r="C72" s="49"/>
      <c r="D72" s="535"/>
      <c r="E72" s="51" t="s">
        <v>616</v>
      </c>
      <c r="F72" s="459" t="s">
        <v>617</v>
      </c>
      <c r="G72" s="514">
        <v>0</v>
      </c>
      <c r="H72" s="514"/>
      <c r="I72" s="537"/>
      <c r="J72" s="538">
        <v>2</v>
      </c>
      <c r="K72" s="539">
        <v>90000000</v>
      </c>
      <c r="L72" s="538">
        <v>2</v>
      </c>
      <c r="M72" s="540">
        <v>120000000</v>
      </c>
      <c r="N72" s="538">
        <v>3</v>
      </c>
      <c r="O72" s="539">
        <v>134000000</v>
      </c>
      <c r="P72" s="538">
        <v>3</v>
      </c>
      <c r="Q72" s="540">
        <v>150000000</v>
      </c>
      <c r="R72" s="541">
        <v>3</v>
      </c>
      <c r="S72" s="540">
        <v>150000000</v>
      </c>
      <c r="T72" s="541">
        <v>3</v>
      </c>
      <c r="U72" s="542">
        <f>K72+M72+O72+Q72+S72</f>
        <v>644000000</v>
      </c>
    </row>
    <row r="73" spans="1:21" s="284" customFormat="1" ht="33.75">
      <c r="A73" s="339"/>
      <c r="B73" s="339"/>
      <c r="C73" s="49"/>
      <c r="D73" s="532"/>
      <c r="E73" s="459" t="s">
        <v>618</v>
      </c>
      <c r="F73" s="459" t="s">
        <v>619</v>
      </c>
      <c r="G73" s="514"/>
      <c r="H73" s="514"/>
      <c r="I73" s="537"/>
      <c r="J73" s="538">
        <v>14000</v>
      </c>
      <c r="K73" s="543">
        <v>1300000000</v>
      </c>
      <c r="L73" s="538">
        <v>14000</v>
      </c>
      <c r="M73" s="544">
        <v>1300000000</v>
      </c>
      <c r="N73" s="538">
        <v>14100</v>
      </c>
      <c r="O73" s="543">
        <v>1500000000</v>
      </c>
      <c r="P73" s="538">
        <v>14500</v>
      </c>
      <c r="Q73" s="544">
        <v>1600000000</v>
      </c>
      <c r="R73" s="541">
        <v>15000</v>
      </c>
      <c r="S73" s="544">
        <v>1600000000</v>
      </c>
      <c r="T73" s="541">
        <v>15000</v>
      </c>
      <c r="U73" s="545">
        <f>K73+M73+O73+Q73+S73</f>
        <v>7300000000</v>
      </c>
    </row>
    <row r="74" spans="1:21" s="289" customFormat="1">
      <c r="A74" s="339"/>
      <c r="B74" s="339"/>
      <c r="C74" s="49"/>
      <c r="D74" s="535"/>
      <c r="E74" s="51"/>
      <c r="F74" s="459"/>
      <c r="G74" s="514"/>
      <c r="H74" s="514"/>
      <c r="I74" s="537"/>
      <c r="J74" s="514"/>
      <c r="K74" s="516"/>
      <c r="L74" s="514"/>
      <c r="M74" s="516"/>
      <c r="N74" s="514"/>
      <c r="O74" s="516"/>
      <c r="P74" s="514"/>
      <c r="Q74" s="516"/>
      <c r="R74" s="514"/>
      <c r="S74" s="516"/>
      <c r="T74" s="514"/>
      <c r="U74" s="516"/>
    </row>
    <row r="75" spans="1:21" s="289" customFormat="1">
      <c r="A75" s="339"/>
      <c r="B75" s="339"/>
      <c r="C75" s="49"/>
      <c r="D75" s="535"/>
      <c r="E75" s="51"/>
      <c r="F75" s="546"/>
      <c r="G75" s="514"/>
      <c r="H75" s="514"/>
      <c r="I75" s="537"/>
      <c r="J75" s="514"/>
      <c r="K75" s="516"/>
      <c r="L75" s="514"/>
      <c r="M75" s="516"/>
      <c r="N75" s="514"/>
      <c r="O75" s="516"/>
      <c r="P75" s="514"/>
      <c r="Q75" s="516"/>
      <c r="R75" s="514"/>
      <c r="S75" s="516"/>
      <c r="T75" s="514"/>
      <c r="U75" s="516"/>
    </row>
    <row r="76" spans="1:21" s="284" customFormat="1" ht="22.5" customHeight="1">
      <c r="A76" s="290"/>
      <c r="B76" s="290"/>
      <c r="C76" s="435"/>
      <c r="D76" s="951" t="s">
        <v>620</v>
      </c>
      <c r="E76" s="547" t="s">
        <v>621</v>
      </c>
      <c r="F76" s="548" t="s">
        <v>260</v>
      </c>
      <c r="G76" s="519"/>
      <c r="H76" s="519"/>
      <c r="I76" s="340"/>
      <c r="J76" s="519"/>
      <c r="K76" s="549"/>
      <c r="L76" s="519"/>
      <c r="M76" s="549"/>
      <c r="N76" s="519"/>
      <c r="O76" s="549"/>
      <c r="P76" s="519"/>
      <c r="Q76" s="549"/>
      <c r="R76" s="340"/>
      <c r="S76" s="549"/>
      <c r="T76" s="340"/>
      <c r="U76" s="549"/>
    </row>
    <row r="77" spans="1:21" s="289" customFormat="1" ht="33.75" customHeight="1">
      <c r="A77" s="948" t="s">
        <v>110</v>
      </c>
      <c r="B77" s="948" t="s">
        <v>111</v>
      </c>
      <c r="C77" s="341"/>
      <c r="D77" s="952"/>
      <c r="E77" s="290"/>
      <c r="F77" s="317" t="s">
        <v>622</v>
      </c>
      <c r="G77" s="405">
        <v>0</v>
      </c>
      <c r="H77" s="405">
        <v>0</v>
      </c>
      <c r="I77" s="962">
        <v>12888946816</v>
      </c>
      <c r="J77" s="318">
        <v>1</v>
      </c>
      <c r="K77" s="962">
        <v>30918946816</v>
      </c>
      <c r="L77" s="318">
        <v>0.8</v>
      </c>
      <c r="M77" s="962">
        <v>62780000000</v>
      </c>
      <c r="N77" s="318">
        <v>0.8</v>
      </c>
      <c r="O77" s="962">
        <v>49900000000</v>
      </c>
      <c r="P77" s="318">
        <v>0.9</v>
      </c>
      <c r="Q77" s="962">
        <v>42480000000</v>
      </c>
      <c r="R77" s="318">
        <v>1</v>
      </c>
      <c r="S77" s="962">
        <v>42980000000</v>
      </c>
      <c r="T77" s="318">
        <v>1</v>
      </c>
      <c r="U77" s="962">
        <f>I77+K77+M77+O77+Q77+S77</f>
        <v>241947893632</v>
      </c>
    </row>
    <row r="78" spans="1:21" s="289" customFormat="1" ht="33.75" customHeight="1">
      <c r="A78" s="949"/>
      <c r="B78" s="949"/>
      <c r="C78" s="344"/>
      <c r="D78" s="952"/>
      <c r="E78" s="290"/>
      <c r="F78" s="317" t="s">
        <v>623</v>
      </c>
      <c r="G78" s="550" t="s">
        <v>624</v>
      </c>
      <c r="H78" s="550" t="s">
        <v>625</v>
      </c>
      <c r="I78" s="963"/>
      <c r="J78" s="550" t="s">
        <v>624</v>
      </c>
      <c r="K78" s="963"/>
      <c r="L78" s="550" t="s">
        <v>624</v>
      </c>
      <c r="M78" s="963"/>
      <c r="N78" s="550" t="s">
        <v>626</v>
      </c>
      <c r="O78" s="963"/>
      <c r="P78" s="550" t="s">
        <v>627</v>
      </c>
      <c r="Q78" s="963"/>
      <c r="R78" s="550" t="s">
        <v>627</v>
      </c>
      <c r="S78" s="963"/>
      <c r="T78" s="550" t="s">
        <v>628</v>
      </c>
      <c r="U78" s="963"/>
    </row>
    <row r="79" spans="1:21" s="289" customFormat="1" ht="33.75" customHeight="1">
      <c r="A79" s="949"/>
      <c r="B79" s="949"/>
      <c r="C79" s="344"/>
      <c r="D79" s="952"/>
      <c r="E79" s="290"/>
      <c r="F79" s="317" t="s">
        <v>629</v>
      </c>
      <c r="G79" s="405">
        <v>3.8</v>
      </c>
      <c r="H79" s="405">
        <v>3.8</v>
      </c>
      <c r="I79" s="963"/>
      <c r="J79" s="405">
        <v>4</v>
      </c>
      <c r="K79" s="963"/>
      <c r="L79" s="405">
        <v>4</v>
      </c>
      <c r="M79" s="963"/>
      <c r="N79" s="405">
        <v>4</v>
      </c>
      <c r="O79" s="963"/>
      <c r="P79" s="405">
        <v>4.2</v>
      </c>
      <c r="Q79" s="963"/>
      <c r="R79" s="405">
        <v>4.5</v>
      </c>
      <c r="S79" s="963"/>
      <c r="T79" s="405">
        <v>4.5</v>
      </c>
      <c r="U79" s="963"/>
    </row>
    <row r="80" spans="1:21" s="289" customFormat="1" ht="33.75" customHeight="1">
      <c r="A80" s="949"/>
      <c r="B80" s="949"/>
      <c r="C80" s="344"/>
      <c r="D80" s="952"/>
      <c r="E80" s="290"/>
      <c r="F80" s="317" t="s">
        <v>630</v>
      </c>
      <c r="G80" s="318">
        <v>0.31</v>
      </c>
      <c r="H80" s="318">
        <v>0.31</v>
      </c>
      <c r="I80" s="964"/>
      <c r="J80" s="318">
        <v>0.37</v>
      </c>
      <c r="K80" s="964"/>
      <c r="L80" s="318">
        <v>0.43</v>
      </c>
      <c r="M80" s="964"/>
      <c r="N80" s="318">
        <v>0.55000000000000004</v>
      </c>
      <c r="O80" s="964"/>
      <c r="P80" s="318">
        <v>0.6</v>
      </c>
      <c r="Q80" s="964"/>
      <c r="R80" s="318">
        <v>0.65</v>
      </c>
      <c r="S80" s="964"/>
      <c r="T80" s="318">
        <v>0.65</v>
      </c>
      <c r="U80" s="964"/>
    </row>
    <row r="81" spans="1:21" s="289" customFormat="1">
      <c r="A81" s="949"/>
      <c r="B81" s="949"/>
      <c r="C81" s="357"/>
      <c r="D81" s="952"/>
      <c r="E81" s="290" t="s">
        <v>267</v>
      </c>
      <c r="F81" s="290"/>
      <c r="G81" s="291"/>
      <c r="H81" s="291"/>
      <c r="I81" s="292"/>
      <c r="J81" s="291"/>
      <c r="K81" s="293"/>
      <c r="L81" s="291"/>
      <c r="M81" s="293"/>
      <c r="N81" s="291"/>
      <c r="O81" s="293"/>
      <c r="P81" s="291"/>
      <c r="Q81" s="293"/>
      <c r="R81" s="290"/>
      <c r="S81" s="293"/>
      <c r="T81" s="290"/>
      <c r="U81" s="293"/>
    </row>
    <row r="82" spans="1:21" s="284" customFormat="1" ht="22.5">
      <c r="A82" s="949"/>
      <c r="B82" s="949"/>
      <c r="C82" s="397"/>
      <c r="D82" s="952"/>
      <c r="E82" s="295" t="s">
        <v>631</v>
      </c>
      <c r="F82" s="295" t="s">
        <v>632</v>
      </c>
      <c r="G82" s="280"/>
      <c r="H82" s="280"/>
      <c r="I82" s="279"/>
      <c r="J82" s="280">
        <v>1</v>
      </c>
      <c r="K82" s="297">
        <v>60000000000</v>
      </c>
      <c r="L82" s="280">
        <v>1</v>
      </c>
      <c r="M82" s="297">
        <v>20000000000</v>
      </c>
      <c r="N82" s="280"/>
      <c r="O82" s="283"/>
      <c r="P82" s="280"/>
      <c r="Q82" s="283"/>
      <c r="R82" s="279"/>
      <c r="S82" s="283"/>
      <c r="T82" s="279"/>
      <c r="U82" s="283"/>
    </row>
    <row r="83" spans="1:21" s="284" customFormat="1" ht="22.5">
      <c r="A83" s="949"/>
      <c r="B83" s="949"/>
      <c r="C83" s="551" t="s">
        <v>112</v>
      </c>
      <c r="D83" s="952"/>
      <c r="E83" s="295" t="s">
        <v>633</v>
      </c>
      <c r="F83" s="295" t="s">
        <v>634</v>
      </c>
      <c r="G83" s="280"/>
      <c r="H83" s="280"/>
      <c r="I83" s="279"/>
      <c r="J83" s="280">
        <v>2</v>
      </c>
      <c r="K83" s="297">
        <v>14000000000</v>
      </c>
      <c r="L83" s="280">
        <v>2</v>
      </c>
      <c r="M83" s="297">
        <v>14000000000</v>
      </c>
      <c r="N83" s="280">
        <v>4</v>
      </c>
      <c r="O83" s="297">
        <v>27000000000</v>
      </c>
      <c r="P83" s="280">
        <v>2</v>
      </c>
      <c r="Q83" s="297">
        <v>14000000000</v>
      </c>
      <c r="R83" s="280">
        <v>1</v>
      </c>
      <c r="S83" s="297">
        <v>8000000000</v>
      </c>
      <c r="T83" s="280">
        <v>1</v>
      </c>
      <c r="U83" s="297">
        <v>8000000000</v>
      </c>
    </row>
    <row r="84" spans="1:21" s="284" customFormat="1" ht="22.5">
      <c r="A84" s="949"/>
      <c r="B84" s="949"/>
      <c r="C84" s="344"/>
      <c r="D84" s="952"/>
      <c r="E84" s="295" t="s">
        <v>635</v>
      </c>
      <c r="F84" s="295" t="s">
        <v>636</v>
      </c>
      <c r="G84" s="280"/>
      <c r="H84" s="280"/>
      <c r="I84" s="279"/>
      <c r="J84" s="280">
        <v>1</v>
      </c>
      <c r="K84" s="297">
        <v>2369473408</v>
      </c>
      <c r="L84" s="280">
        <v>1</v>
      </c>
      <c r="M84" s="297">
        <v>2000000000</v>
      </c>
      <c r="N84" s="280"/>
      <c r="O84" s="283"/>
      <c r="P84" s="280"/>
      <c r="Q84" s="283"/>
      <c r="R84" s="279"/>
      <c r="S84" s="283"/>
      <c r="T84" s="279"/>
      <c r="U84" s="283"/>
    </row>
    <row r="85" spans="1:21" s="284" customFormat="1" ht="22.5">
      <c r="A85" s="949"/>
      <c r="B85" s="949"/>
      <c r="C85" s="344"/>
      <c r="D85" s="952"/>
      <c r="E85" s="295" t="s">
        <v>637</v>
      </c>
      <c r="F85" s="295" t="s">
        <v>638</v>
      </c>
      <c r="G85" s="280"/>
      <c r="H85" s="280"/>
      <c r="I85" s="279"/>
      <c r="J85" s="280"/>
      <c r="K85" s="297"/>
      <c r="L85" s="280">
        <v>1</v>
      </c>
      <c r="M85" s="297">
        <v>3000000000</v>
      </c>
      <c r="N85" s="280"/>
      <c r="O85" s="283"/>
      <c r="P85" s="280"/>
      <c r="Q85" s="283"/>
      <c r="R85" s="279"/>
      <c r="S85" s="283"/>
      <c r="T85" s="279"/>
      <c r="U85" s="283"/>
    </row>
    <row r="86" spans="1:21" s="289" customFormat="1" ht="22.5">
      <c r="A86" s="949"/>
      <c r="B86" s="949"/>
      <c r="C86" s="344"/>
      <c r="D86" s="952"/>
      <c r="E86" s="552" t="s">
        <v>639</v>
      </c>
      <c r="F86" s="552" t="s">
        <v>80</v>
      </c>
      <c r="G86" s="553"/>
      <c r="H86" s="553"/>
      <c r="I86" s="554"/>
      <c r="J86" s="553"/>
      <c r="K86" s="555"/>
      <c r="L86" s="553">
        <v>1</v>
      </c>
      <c r="M86" s="297">
        <v>3000000000</v>
      </c>
      <c r="N86" s="553"/>
      <c r="O86" s="555"/>
      <c r="P86" s="553"/>
      <c r="Q86" s="555"/>
      <c r="R86" s="343"/>
      <c r="S86" s="555"/>
      <c r="T86" s="343"/>
      <c r="U86" s="555"/>
    </row>
    <row r="87" spans="1:21" s="284" customFormat="1" ht="22.5">
      <c r="A87" s="950"/>
      <c r="B87" s="950"/>
      <c r="C87" s="397"/>
      <c r="D87" s="953"/>
      <c r="E87" s="295" t="s">
        <v>640</v>
      </c>
      <c r="F87" s="295" t="s">
        <v>634</v>
      </c>
      <c r="G87" s="280"/>
      <c r="H87" s="280"/>
      <c r="I87" s="279"/>
      <c r="J87" s="280"/>
      <c r="K87" s="297"/>
      <c r="L87" s="280"/>
      <c r="M87" s="297"/>
      <c r="N87" s="280"/>
      <c r="O87" s="297"/>
      <c r="P87" s="280">
        <v>2</v>
      </c>
      <c r="Q87" s="297">
        <v>4500000000</v>
      </c>
      <c r="R87" s="280">
        <v>3</v>
      </c>
      <c r="S87" s="297">
        <v>10000000000</v>
      </c>
      <c r="T87" s="280">
        <v>3</v>
      </c>
      <c r="U87" s="297">
        <v>10000000000</v>
      </c>
    </row>
    <row r="88" spans="1:21" s="284" customFormat="1" ht="22.5">
      <c r="A88" s="276"/>
      <c r="B88" s="339"/>
      <c r="C88" s="340"/>
      <c r="D88" s="279"/>
      <c r="E88" s="295" t="s">
        <v>641</v>
      </c>
      <c r="F88" s="295" t="s">
        <v>642</v>
      </c>
      <c r="G88" s="280"/>
      <c r="H88" s="280"/>
      <c r="I88" s="279"/>
      <c r="J88" s="280"/>
      <c r="K88" s="399"/>
      <c r="L88" s="280"/>
      <c r="M88" s="399"/>
      <c r="N88" s="280"/>
      <c r="O88" s="283"/>
      <c r="P88" s="280"/>
      <c r="Q88" s="283"/>
      <c r="R88" s="279"/>
      <c r="S88" s="283"/>
      <c r="T88" s="279"/>
      <c r="U88" s="283"/>
    </row>
    <row r="89" spans="1:21" s="289" customFormat="1" ht="22.5">
      <c r="A89" s="276"/>
      <c r="B89" s="339"/>
      <c r="C89" s="340"/>
      <c r="D89" s="343"/>
      <c r="E89" s="556" t="s">
        <v>643</v>
      </c>
      <c r="F89" s="556" t="s">
        <v>644</v>
      </c>
      <c r="G89" s="291"/>
      <c r="H89" s="291"/>
      <c r="I89" s="292"/>
      <c r="J89" s="291"/>
      <c r="K89" s="557"/>
      <c r="L89" s="291"/>
      <c r="M89" s="557"/>
      <c r="N89" s="291"/>
      <c r="O89" s="293"/>
      <c r="P89" s="291"/>
      <c r="Q89" s="293"/>
      <c r="R89" s="290"/>
      <c r="S89" s="293"/>
      <c r="T89" s="290"/>
      <c r="U89" s="293"/>
    </row>
    <row r="90" spans="1:21" s="289" customFormat="1">
      <c r="A90" s="276"/>
      <c r="B90" s="339"/>
      <c r="C90" s="340"/>
      <c r="D90" s="343"/>
      <c r="E90" s="556" t="s">
        <v>645</v>
      </c>
      <c r="F90" s="556" t="s">
        <v>646</v>
      </c>
      <c r="G90" s="291"/>
      <c r="H90" s="291"/>
      <c r="I90" s="292"/>
      <c r="J90" s="291"/>
      <c r="K90" s="557">
        <v>7500000000</v>
      </c>
      <c r="L90" s="291"/>
      <c r="M90" s="557">
        <v>7500000000</v>
      </c>
      <c r="N90" s="291"/>
      <c r="O90" s="557">
        <v>7500000000</v>
      </c>
      <c r="P90" s="291"/>
      <c r="Q90" s="557">
        <v>7500000000</v>
      </c>
      <c r="R90" s="290"/>
      <c r="S90" s="557">
        <v>7500000000</v>
      </c>
      <c r="T90" s="290"/>
      <c r="U90" s="557">
        <v>7500000000</v>
      </c>
    </row>
    <row r="91" spans="1:21" s="289" customFormat="1">
      <c r="A91" s="276"/>
      <c r="B91" s="339"/>
      <c r="C91" s="340"/>
      <c r="D91" s="343"/>
      <c r="E91" s="556" t="s">
        <v>647</v>
      </c>
      <c r="F91" s="556" t="s">
        <v>80</v>
      </c>
      <c r="G91" s="291"/>
      <c r="H91" s="291"/>
      <c r="I91" s="292"/>
      <c r="J91" s="291"/>
      <c r="K91" s="557">
        <v>4500000000</v>
      </c>
      <c r="L91" s="291"/>
      <c r="M91" s="557">
        <v>4500000000</v>
      </c>
      <c r="N91" s="291"/>
      <c r="O91" s="557">
        <v>4500000000</v>
      </c>
      <c r="P91" s="291"/>
      <c r="Q91" s="557">
        <v>4500000000</v>
      </c>
      <c r="R91" s="290"/>
      <c r="S91" s="557">
        <v>4500000000</v>
      </c>
      <c r="T91" s="290"/>
      <c r="U91" s="557">
        <v>4500000000</v>
      </c>
    </row>
    <row r="92" spans="1:21" s="284" customFormat="1" ht="22.5">
      <c r="A92" s="276"/>
      <c r="B92" s="339"/>
      <c r="C92" s="340"/>
      <c r="D92" s="341"/>
      <c r="E92" s="295" t="s">
        <v>648</v>
      </c>
      <c r="F92" s="295" t="s">
        <v>649</v>
      </c>
      <c r="G92" s="280"/>
      <c r="H92" s="280"/>
      <c r="I92" s="279"/>
      <c r="J92" s="280"/>
      <c r="K92" s="399">
        <v>600000000</v>
      </c>
      <c r="L92" s="280"/>
      <c r="M92" s="399">
        <v>600000000</v>
      </c>
      <c r="N92" s="280"/>
      <c r="O92" s="399">
        <v>600000000</v>
      </c>
      <c r="P92" s="280"/>
      <c r="Q92" s="399">
        <v>600000000</v>
      </c>
      <c r="R92" s="279"/>
      <c r="S92" s="399">
        <v>600000000</v>
      </c>
      <c r="T92" s="279"/>
      <c r="U92" s="399">
        <v>600000000</v>
      </c>
    </row>
    <row r="93" spans="1:21" s="289" customFormat="1" ht="33.75">
      <c r="A93" s="276"/>
      <c r="B93" s="339"/>
      <c r="C93" s="276" t="s">
        <v>113</v>
      </c>
      <c r="D93" s="343"/>
      <c r="E93" s="295" t="s">
        <v>651</v>
      </c>
      <c r="F93" s="556" t="s">
        <v>652</v>
      </c>
      <c r="G93" s="291"/>
      <c r="H93" s="291"/>
      <c r="I93" s="292"/>
      <c r="J93" s="291"/>
      <c r="K93" s="557"/>
      <c r="L93" s="280">
        <v>4</v>
      </c>
      <c r="M93" s="399">
        <v>38000000000</v>
      </c>
      <c r="N93" s="280">
        <v>4</v>
      </c>
      <c r="O93" s="399">
        <v>12000000000</v>
      </c>
      <c r="P93" s="280">
        <v>4</v>
      </c>
      <c r="Q93" s="399">
        <v>12000000000</v>
      </c>
      <c r="R93" s="280">
        <v>4</v>
      </c>
      <c r="S93" s="399">
        <v>12000000000</v>
      </c>
      <c r="T93" s="280">
        <v>4</v>
      </c>
      <c r="U93" s="399">
        <v>12000000000</v>
      </c>
    </row>
    <row r="94" spans="1:21" s="289" customFormat="1" ht="132" customHeight="1">
      <c r="A94" s="276"/>
      <c r="B94" s="339"/>
      <c r="C94" s="276"/>
      <c r="D94" s="343"/>
      <c r="E94" s="295" t="s">
        <v>653</v>
      </c>
      <c r="F94" s="316" t="s">
        <v>654</v>
      </c>
      <c r="G94" s="291"/>
      <c r="H94" s="291"/>
      <c r="I94" s="292"/>
      <c r="J94" s="291"/>
      <c r="K94" s="557"/>
      <c r="L94" s="280"/>
      <c r="M94" s="399"/>
      <c r="N94" s="280"/>
      <c r="O94" s="399"/>
      <c r="P94" s="280"/>
      <c r="Q94" s="399"/>
      <c r="R94" s="280"/>
      <c r="S94" s="399"/>
      <c r="T94" s="280"/>
      <c r="U94" s="399"/>
    </row>
    <row r="95" spans="1:21" s="289" customFormat="1" ht="33.75">
      <c r="A95" s="276" t="s">
        <v>114</v>
      </c>
      <c r="B95" s="339" t="s">
        <v>115</v>
      </c>
      <c r="C95" s="276" t="s">
        <v>116</v>
      </c>
      <c r="D95" s="343"/>
      <c r="E95" s="536" t="s">
        <v>655</v>
      </c>
      <c r="F95" s="536" t="s">
        <v>656</v>
      </c>
      <c r="G95" s="291"/>
      <c r="H95" s="291"/>
      <c r="I95" s="292"/>
      <c r="J95" s="55">
        <v>800</v>
      </c>
      <c r="K95" s="560">
        <v>95000000</v>
      </c>
      <c r="L95" s="55">
        <v>1000</v>
      </c>
      <c r="M95" s="469">
        <v>110000000</v>
      </c>
      <c r="N95" s="55">
        <v>1200</v>
      </c>
      <c r="O95" s="560">
        <v>135000000</v>
      </c>
      <c r="P95" s="55">
        <v>1400</v>
      </c>
      <c r="Q95" s="469">
        <v>165000000</v>
      </c>
      <c r="R95" s="55">
        <v>1500</v>
      </c>
      <c r="S95" s="469">
        <v>200000000</v>
      </c>
      <c r="T95" s="561">
        <f>J95+L95+N95+P95+R95</f>
        <v>5900</v>
      </c>
      <c r="U95" s="55">
        <f>K95+M95+O95+Q95+S95</f>
        <v>705000000</v>
      </c>
    </row>
    <row r="96" spans="1:21" s="289" customFormat="1" ht="35.25" customHeight="1">
      <c r="A96" s="276"/>
      <c r="B96" s="339"/>
      <c r="C96" s="276"/>
      <c r="D96" s="343"/>
      <c r="E96" s="536" t="s">
        <v>657</v>
      </c>
      <c r="F96" s="536" t="s">
        <v>658</v>
      </c>
      <c r="G96" s="291"/>
      <c r="H96" s="291"/>
      <c r="I96" s="292"/>
      <c r="J96" s="562" t="s">
        <v>533</v>
      </c>
      <c r="K96" s="560">
        <v>55000000</v>
      </c>
      <c r="L96" s="562" t="s">
        <v>533</v>
      </c>
      <c r="M96" s="469">
        <v>60000000</v>
      </c>
      <c r="N96" s="562" t="s">
        <v>533</v>
      </c>
      <c r="O96" s="560">
        <v>70000000</v>
      </c>
      <c r="P96" s="562" t="s">
        <v>533</v>
      </c>
      <c r="Q96" s="469">
        <v>80000000</v>
      </c>
      <c r="R96" s="562" t="s">
        <v>533</v>
      </c>
      <c r="S96" s="469">
        <v>100000000</v>
      </c>
      <c r="T96" s="55" t="s">
        <v>533</v>
      </c>
      <c r="U96" s="55">
        <f>K96+M96+O96+Q96+S96</f>
        <v>365000000</v>
      </c>
    </row>
    <row r="97" spans="1:21" s="289" customFormat="1" ht="35.25" customHeight="1">
      <c r="A97" s="295"/>
      <c r="B97" s="563"/>
      <c r="C97" s="295"/>
      <c r="D97" s="343"/>
      <c r="E97" s="564" t="s">
        <v>659</v>
      </c>
      <c r="F97" s="564" t="s">
        <v>660</v>
      </c>
      <c r="G97" s="553"/>
      <c r="H97" s="553"/>
      <c r="I97" s="554"/>
      <c r="J97" s="55" t="s">
        <v>533</v>
      </c>
      <c r="K97" s="469">
        <v>84682000</v>
      </c>
      <c r="L97" s="55" t="s">
        <v>533</v>
      </c>
      <c r="M97" s="469">
        <v>90000000</v>
      </c>
      <c r="N97" s="55" t="s">
        <v>533</v>
      </c>
      <c r="O97" s="469">
        <v>90000000</v>
      </c>
      <c r="P97" s="55" t="s">
        <v>533</v>
      </c>
      <c r="Q97" s="469">
        <v>90000000</v>
      </c>
      <c r="R97" s="55" t="s">
        <v>533</v>
      </c>
      <c r="S97" s="469">
        <v>100000000</v>
      </c>
      <c r="T97" s="55" t="s">
        <v>533</v>
      </c>
      <c r="U97" s="55">
        <f>K97+M97+O97+Q97+S97</f>
        <v>454682000</v>
      </c>
    </row>
    <row r="98" spans="1:21" s="289" customFormat="1" ht="12" customHeight="1">
      <c r="A98" s="295"/>
      <c r="B98" s="563"/>
      <c r="C98" s="295"/>
      <c r="D98" s="343"/>
      <c r="E98" s="564"/>
      <c r="F98" s="564"/>
      <c r="G98" s="553"/>
      <c r="H98" s="553"/>
      <c r="I98" s="554"/>
      <c r="J98" s="565"/>
      <c r="K98" s="566"/>
      <c r="L98" s="565"/>
      <c r="M98" s="567"/>
      <c r="N98" s="565"/>
      <c r="O98" s="566"/>
      <c r="P98" s="565"/>
      <c r="Q98" s="567"/>
      <c r="R98" s="565"/>
      <c r="S98" s="567"/>
      <c r="T98" s="565"/>
      <c r="U98" s="565"/>
    </row>
    <row r="99" spans="1:21" s="227" customFormat="1" ht="33.75">
      <c r="A99" s="219"/>
      <c r="B99" s="214"/>
      <c r="C99" s="214"/>
      <c r="D99" s="978" t="s">
        <v>258</v>
      </c>
      <c r="E99" s="220" t="s">
        <v>259</v>
      </c>
      <c r="F99" s="221" t="s">
        <v>260</v>
      </c>
      <c r="G99" s="222"/>
      <c r="H99" s="223"/>
      <c r="I99" s="224"/>
      <c r="J99" s="223"/>
      <c r="K99" s="225"/>
      <c r="L99" s="223"/>
      <c r="M99" s="226"/>
      <c r="N99" s="223"/>
      <c r="O99" s="226"/>
      <c r="P99" s="223"/>
      <c r="Q99" s="226"/>
      <c r="R99" s="223"/>
      <c r="S99" s="226"/>
      <c r="T99" s="223"/>
      <c r="U99" s="226"/>
    </row>
    <row r="100" spans="1:21" s="227" customFormat="1" ht="35.25" customHeight="1">
      <c r="A100" s="981" t="s">
        <v>18</v>
      </c>
      <c r="B100" s="228" t="s">
        <v>19</v>
      </c>
      <c r="C100" s="229" t="s">
        <v>261</v>
      </c>
      <c r="D100" s="979"/>
      <c r="E100" s="220"/>
      <c r="F100" s="230" t="s">
        <v>262</v>
      </c>
      <c r="G100" s="231">
        <v>0</v>
      </c>
      <c r="H100" s="231" t="s">
        <v>263</v>
      </c>
      <c r="I100" s="946">
        <v>117000000</v>
      </c>
      <c r="J100" s="231" t="s">
        <v>264</v>
      </c>
      <c r="K100" s="946">
        <v>4300000000</v>
      </c>
      <c r="L100" s="231" t="s">
        <v>264</v>
      </c>
      <c r="M100" s="946">
        <v>800000000</v>
      </c>
      <c r="N100" s="231" t="s">
        <v>264</v>
      </c>
      <c r="O100" s="946">
        <v>900000000</v>
      </c>
      <c r="P100" s="231" t="s">
        <v>264</v>
      </c>
      <c r="Q100" s="946">
        <v>1100000000</v>
      </c>
      <c r="R100" s="231" t="s">
        <v>264</v>
      </c>
      <c r="S100" s="946">
        <v>1100000000</v>
      </c>
      <c r="T100" s="232" t="s">
        <v>265</v>
      </c>
      <c r="U100" s="946">
        <f>I100+K100+M100+O100+Q100+S100</f>
        <v>8317000000</v>
      </c>
    </row>
    <row r="101" spans="1:21" s="227" customFormat="1" ht="37.5" customHeight="1">
      <c r="A101" s="982"/>
      <c r="B101" s="233"/>
      <c r="C101" s="229" t="s">
        <v>20</v>
      </c>
      <c r="D101" s="979"/>
      <c r="E101" s="221"/>
      <c r="F101" s="230" t="s">
        <v>266</v>
      </c>
      <c r="G101" s="234">
        <v>0.8</v>
      </c>
      <c r="H101" s="234">
        <v>0.8</v>
      </c>
      <c r="I101" s="965"/>
      <c r="J101" s="235">
        <v>3.6999999999999998E-2</v>
      </c>
      <c r="K101" s="965"/>
      <c r="L101" s="235">
        <v>7.4999999999999997E-2</v>
      </c>
      <c r="M101" s="965"/>
      <c r="N101" s="235">
        <v>0.112</v>
      </c>
      <c r="O101" s="965"/>
      <c r="P101" s="234">
        <v>0.15</v>
      </c>
      <c r="Q101" s="965"/>
      <c r="R101" s="235">
        <v>0.186</v>
      </c>
      <c r="S101" s="965"/>
      <c r="T101" s="235">
        <v>0.186</v>
      </c>
      <c r="U101" s="965"/>
    </row>
    <row r="102" spans="1:21" s="227" customFormat="1" ht="72.75" customHeight="1">
      <c r="A102" s="982"/>
      <c r="B102" s="236"/>
      <c r="C102" s="229" t="s">
        <v>21</v>
      </c>
      <c r="D102" s="979"/>
      <c r="E102" s="221" t="s">
        <v>267</v>
      </c>
      <c r="F102" s="229"/>
      <c r="G102" s="223"/>
      <c r="H102" s="223"/>
      <c r="I102" s="237"/>
      <c r="J102" s="223"/>
      <c r="K102" s="238"/>
      <c r="L102" s="223"/>
      <c r="M102" s="238"/>
      <c r="N102" s="223"/>
      <c r="O102" s="238"/>
      <c r="P102" s="223"/>
      <c r="Q102" s="238"/>
      <c r="R102" s="223"/>
      <c r="S102" s="238"/>
      <c r="T102" s="223"/>
      <c r="U102" s="238"/>
    </row>
    <row r="103" spans="1:21" s="227" customFormat="1" ht="72.75" customHeight="1">
      <c r="A103" s="982"/>
      <c r="B103" s="233" t="s">
        <v>22</v>
      </c>
      <c r="C103" s="228" t="s">
        <v>23</v>
      </c>
      <c r="D103" s="979"/>
      <c r="E103" s="221" t="s">
        <v>268</v>
      </c>
      <c r="F103" s="229" t="s">
        <v>269</v>
      </c>
      <c r="G103" s="223">
        <v>0.4</v>
      </c>
      <c r="H103" s="223">
        <v>0.4</v>
      </c>
      <c r="I103" s="239">
        <v>31250000</v>
      </c>
      <c r="J103" s="223">
        <v>0.45</v>
      </c>
      <c r="K103" s="240">
        <v>23000000</v>
      </c>
      <c r="L103" s="223">
        <v>0.45</v>
      </c>
      <c r="M103" s="240"/>
      <c r="N103" s="223">
        <v>0.5</v>
      </c>
      <c r="O103" s="240">
        <v>23000000</v>
      </c>
      <c r="P103" s="223">
        <v>0.5</v>
      </c>
      <c r="Q103" s="240"/>
      <c r="R103" s="223">
        <v>0.55000000000000004</v>
      </c>
      <c r="S103" s="240"/>
      <c r="T103" s="223">
        <v>0.55000000000000004</v>
      </c>
      <c r="U103" s="240"/>
    </row>
    <row r="104" spans="1:21" s="227" customFormat="1" ht="36" customHeight="1">
      <c r="A104" s="982"/>
      <c r="B104" s="228" t="s">
        <v>24</v>
      </c>
      <c r="C104" s="228" t="s">
        <v>25</v>
      </c>
      <c r="D104" s="979"/>
      <c r="E104" s="221" t="s">
        <v>270</v>
      </c>
      <c r="F104" s="229" t="s">
        <v>271</v>
      </c>
      <c r="G104" s="223">
        <v>0.5</v>
      </c>
      <c r="H104" s="223">
        <v>0.5</v>
      </c>
      <c r="I104" s="239"/>
      <c r="J104" s="223">
        <v>0.6</v>
      </c>
      <c r="K104" s="240"/>
      <c r="L104" s="223">
        <v>0.7</v>
      </c>
      <c r="M104" s="240">
        <v>19700000</v>
      </c>
      <c r="N104" s="223">
        <v>0.8</v>
      </c>
      <c r="O104" s="240"/>
      <c r="P104" s="223">
        <v>0.9</v>
      </c>
      <c r="Q104" s="240">
        <v>19700000</v>
      </c>
      <c r="R104" s="223">
        <v>1</v>
      </c>
      <c r="S104" s="240">
        <v>19700000</v>
      </c>
      <c r="T104" s="223">
        <v>1</v>
      </c>
      <c r="U104" s="240">
        <v>19700000</v>
      </c>
    </row>
    <row r="105" spans="1:21" s="242" customFormat="1" ht="36" customHeight="1">
      <c r="A105" s="982"/>
      <c r="B105" s="241"/>
      <c r="D105" s="979"/>
      <c r="E105" s="243" t="s">
        <v>272</v>
      </c>
      <c r="F105" s="244" t="s">
        <v>273</v>
      </c>
      <c r="G105" s="245" t="s">
        <v>274</v>
      </c>
      <c r="H105" s="245" t="s">
        <v>275</v>
      </c>
      <c r="I105" s="246"/>
      <c r="J105" s="245" t="s">
        <v>275</v>
      </c>
      <c r="K105" s="247"/>
      <c r="L105" s="245" t="s">
        <v>276</v>
      </c>
      <c r="M105" s="247">
        <v>23000000</v>
      </c>
      <c r="N105" s="245" t="s">
        <v>277</v>
      </c>
      <c r="O105" s="247"/>
      <c r="P105" s="245" t="s">
        <v>274</v>
      </c>
      <c r="Q105" s="247"/>
      <c r="R105" s="245" t="s">
        <v>166</v>
      </c>
      <c r="S105" s="247"/>
      <c r="T105" s="245" t="s">
        <v>166</v>
      </c>
      <c r="U105" s="247"/>
    </row>
    <row r="106" spans="1:21" s="227" customFormat="1" ht="23.25" customHeight="1">
      <c r="A106" s="982"/>
      <c r="B106" s="248"/>
      <c r="C106" s="241"/>
      <c r="D106" s="979"/>
      <c r="E106" s="221" t="s">
        <v>278</v>
      </c>
      <c r="F106" s="229" t="s">
        <v>279</v>
      </c>
      <c r="G106" s="223" t="s">
        <v>280</v>
      </c>
      <c r="H106" s="223" t="s">
        <v>280</v>
      </c>
      <c r="I106" s="239"/>
      <c r="J106" s="249" t="s">
        <v>281</v>
      </c>
      <c r="K106" s="240">
        <v>35250000</v>
      </c>
      <c r="L106" s="249" t="s">
        <v>282</v>
      </c>
      <c r="M106" s="240"/>
      <c r="N106" s="249" t="s">
        <v>283</v>
      </c>
      <c r="O106" s="240">
        <v>35250000</v>
      </c>
      <c r="P106" s="249" t="s">
        <v>284</v>
      </c>
      <c r="Q106" s="240">
        <v>23000000</v>
      </c>
      <c r="R106" s="249" t="s">
        <v>284</v>
      </c>
      <c r="S106" s="240"/>
      <c r="T106" s="249" t="s">
        <v>284</v>
      </c>
      <c r="U106" s="240"/>
    </row>
    <row r="107" spans="1:21" s="227" customFormat="1" ht="23.25" customHeight="1">
      <c r="A107" s="982"/>
      <c r="B107" s="250"/>
      <c r="C107" s="233"/>
      <c r="D107" s="979"/>
      <c r="E107" s="221" t="s">
        <v>285</v>
      </c>
      <c r="F107" s="229" t="s">
        <v>286</v>
      </c>
      <c r="G107" s="223" t="s">
        <v>276</v>
      </c>
      <c r="H107" s="223" t="s">
        <v>276</v>
      </c>
      <c r="I107" s="239">
        <v>44050000</v>
      </c>
      <c r="J107" s="251" t="s">
        <v>274</v>
      </c>
      <c r="K107" s="240">
        <v>39050000</v>
      </c>
      <c r="L107" s="251" t="s">
        <v>287</v>
      </c>
      <c r="M107" s="240">
        <v>39050000</v>
      </c>
      <c r="N107" s="251" t="s">
        <v>288</v>
      </c>
      <c r="O107" s="240">
        <v>39050000</v>
      </c>
      <c r="P107" s="251" t="s">
        <v>289</v>
      </c>
      <c r="Q107" s="240">
        <v>39050000</v>
      </c>
      <c r="R107" s="251" t="s">
        <v>289</v>
      </c>
      <c r="S107" s="240">
        <v>39050000</v>
      </c>
      <c r="T107" s="251" t="s">
        <v>289</v>
      </c>
      <c r="U107" s="240">
        <v>39050000</v>
      </c>
    </row>
    <row r="108" spans="1:21" ht="11.25" customHeight="1">
      <c r="A108" s="982"/>
      <c r="B108" s="250"/>
      <c r="C108" s="233"/>
      <c r="D108" s="979"/>
      <c r="E108" s="252" t="s">
        <v>290</v>
      </c>
      <c r="F108" s="253" t="s">
        <v>291</v>
      </c>
      <c r="G108" s="254" t="s">
        <v>26</v>
      </c>
      <c r="H108" s="254" t="s">
        <v>26</v>
      </c>
      <c r="I108" s="255"/>
      <c r="J108" s="254" t="s">
        <v>26</v>
      </c>
      <c r="K108" s="256"/>
      <c r="L108" s="254" t="s">
        <v>26</v>
      </c>
      <c r="M108" s="256"/>
      <c r="N108" s="254" t="s">
        <v>26</v>
      </c>
      <c r="O108" s="256"/>
      <c r="P108" s="254" t="s">
        <v>26</v>
      </c>
      <c r="Q108" s="256"/>
      <c r="R108" s="254" t="s">
        <v>26</v>
      </c>
      <c r="S108" s="256"/>
      <c r="T108" s="254" t="s">
        <v>26</v>
      </c>
      <c r="U108" s="256"/>
    </row>
    <row r="109" spans="1:21" s="259" customFormat="1" ht="22.5" customHeight="1">
      <c r="A109" s="982"/>
      <c r="B109" s="250"/>
      <c r="C109" s="233"/>
      <c r="D109" s="979"/>
      <c r="E109" s="221" t="s">
        <v>292</v>
      </c>
      <c r="F109" s="229" t="s">
        <v>293</v>
      </c>
      <c r="G109" s="249" t="s">
        <v>294</v>
      </c>
      <c r="H109" s="249" t="s">
        <v>294</v>
      </c>
      <c r="I109" s="257"/>
      <c r="J109" s="249" t="s">
        <v>295</v>
      </c>
      <c r="K109" s="258"/>
      <c r="L109" s="249" t="s">
        <v>296</v>
      </c>
      <c r="M109" s="258"/>
      <c r="N109" s="249" t="s">
        <v>297</v>
      </c>
      <c r="O109" s="258"/>
      <c r="P109" s="249" t="s">
        <v>298</v>
      </c>
      <c r="Q109" s="258"/>
      <c r="R109" s="249" t="s">
        <v>298</v>
      </c>
      <c r="S109" s="240">
        <v>23000000</v>
      </c>
      <c r="T109" s="249" t="s">
        <v>298</v>
      </c>
      <c r="U109" s="240">
        <v>23000000</v>
      </c>
    </row>
    <row r="110" spans="1:21" s="259" customFormat="1" ht="27" customHeight="1">
      <c r="A110" s="982"/>
      <c r="B110" s="250"/>
      <c r="C110" s="233"/>
      <c r="D110" s="979"/>
      <c r="E110" s="221" t="s">
        <v>299</v>
      </c>
      <c r="F110" s="221" t="s">
        <v>300</v>
      </c>
      <c r="G110" s="249" t="s">
        <v>301</v>
      </c>
      <c r="H110" s="249" t="s">
        <v>301</v>
      </c>
      <c r="I110" s="257">
        <v>41700000</v>
      </c>
      <c r="J110" s="249" t="s">
        <v>302</v>
      </c>
      <c r="K110" s="258"/>
      <c r="L110" s="249">
        <v>0.4</v>
      </c>
      <c r="M110" s="258">
        <v>35250000</v>
      </c>
      <c r="N110" s="249">
        <v>0.45</v>
      </c>
      <c r="O110" s="258"/>
      <c r="P110" s="249">
        <v>0.5</v>
      </c>
      <c r="Q110" s="258">
        <v>35250000</v>
      </c>
      <c r="R110" s="249">
        <v>0.55000000000000004</v>
      </c>
      <c r="S110" s="258">
        <v>35250000</v>
      </c>
      <c r="T110" s="249">
        <v>0.55000000000000004</v>
      </c>
      <c r="U110" s="258">
        <v>35250000</v>
      </c>
    </row>
    <row r="111" spans="1:21" s="259" customFormat="1" ht="30" customHeight="1">
      <c r="A111" s="982"/>
      <c r="B111" s="250"/>
      <c r="C111" s="233"/>
      <c r="D111" s="979"/>
      <c r="E111" s="221" t="s">
        <v>303</v>
      </c>
      <c r="F111" s="229" t="s">
        <v>304</v>
      </c>
      <c r="G111" s="260" t="s">
        <v>305</v>
      </c>
      <c r="H111" s="249" t="s">
        <v>306</v>
      </c>
      <c r="I111" s="257"/>
      <c r="J111" s="249" t="s">
        <v>307</v>
      </c>
      <c r="K111" s="258">
        <v>19700000</v>
      </c>
      <c r="L111" s="249" t="s">
        <v>301</v>
      </c>
      <c r="M111" s="258"/>
      <c r="N111" s="249" t="s">
        <v>308</v>
      </c>
      <c r="O111" s="258"/>
      <c r="P111" s="249" t="s">
        <v>309</v>
      </c>
      <c r="Q111" s="258"/>
      <c r="R111" s="249" t="s">
        <v>302</v>
      </c>
      <c r="S111" s="258"/>
      <c r="T111" s="249" t="s">
        <v>310</v>
      </c>
      <c r="U111" s="258"/>
    </row>
    <row r="112" spans="1:21" s="227" customFormat="1" ht="62.25" customHeight="1">
      <c r="A112" s="982"/>
      <c r="B112" s="250"/>
      <c r="C112" s="233"/>
      <c r="D112" s="980"/>
      <c r="E112" s="221" t="s">
        <v>311</v>
      </c>
      <c r="F112" s="229" t="s">
        <v>312</v>
      </c>
      <c r="G112" s="261" t="s">
        <v>305</v>
      </c>
      <c r="H112" s="261" t="s">
        <v>305</v>
      </c>
      <c r="I112" s="239"/>
      <c r="J112" s="261" t="s">
        <v>313</v>
      </c>
      <c r="K112" s="240"/>
      <c r="L112" s="261" t="s">
        <v>314</v>
      </c>
      <c r="M112" s="240"/>
      <c r="N112" s="261" t="s">
        <v>315</v>
      </c>
      <c r="O112" s="240">
        <v>19700000</v>
      </c>
      <c r="P112" s="261" t="s">
        <v>316</v>
      </c>
      <c r="Q112" s="240"/>
      <c r="R112" s="261" t="s">
        <v>317</v>
      </c>
      <c r="S112" s="240"/>
      <c r="T112" s="261" t="s">
        <v>317</v>
      </c>
      <c r="U112" s="240"/>
    </row>
    <row r="113" spans="1:21" s="227" customFormat="1" ht="62.25" customHeight="1">
      <c r="A113" s="262"/>
      <c r="B113" s="250"/>
      <c r="C113" s="233"/>
      <c r="D113" s="263"/>
      <c r="E113" s="264" t="s">
        <v>318</v>
      </c>
      <c r="F113" s="229" t="s">
        <v>319</v>
      </c>
      <c r="G113" s="261"/>
      <c r="H113" s="223" t="s">
        <v>320</v>
      </c>
      <c r="I113" s="239"/>
      <c r="J113" s="223" t="s">
        <v>320</v>
      </c>
      <c r="K113" s="240"/>
      <c r="L113" s="223" t="s">
        <v>320</v>
      </c>
      <c r="M113" s="240"/>
      <c r="N113" s="223" t="s">
        <v>320</v>
      </c>
      <c r="O113" s="240"/>
      <c r="P113" s="223" t="s">
        <v>320</v>
      </c>
      <c r="Q113" s="240"/>
      <c r="R113" s="223" t="s">
        <v>320</v>
      </c>
      <c r="S113" s="240"/>
      <c r="T113" s="223" t="s">
        <v>321</v>
      </c>
      <c r="U113" s="240"/>
    </row>
    <row r="114" spans="1:21" s="275" customFormat="1" ht="12.75" customHeight="1">
      <c r="A114" s="265"/>
      <c r="B114" s="265"/>
      <c r="C114" s="266"/>
      <c r="D114" s="267"/>
      <c r="E114" s="265"/>
      <c r="F114" s="268"/>
      <c r="G114" s="269"/>
      <c r="H114" s="270"/>
      <c r="I114" s="271"/>
      <c r="J114" s="272"/>
      <c r="K114" s="273"/>
      <c r="L114" s="272"/>
      <c r="M114" s="273"/>
      <c r="N114" s="272"/>
      <c r="O114" s="273"/>
      <c r="P114" s="272"/>
      <c r="Q114" s="273"/>
      <c r="R114" s="272"/>
      <c r="S114" s="273"/>
      <c r="T114" s="272"/>
      <c r="U114" s="274"/>
    </row>
    <row r="115" spans="1:21" s="284" customFormat="1" ht="27" customHeight="1">
      <c r="A115" s="276"/>
      <c r="B115" s="276"/>
      <c r="C115" s="277"/>
      <c r="D115" s="951" t="s">
        <v>322</v>
      </c>
      <c r="E115" s="278" t="s">
        <v>323</v>
      </c>
      <c r="F115" s="279" t="s">
        <v>260</v>
      </c>
      <c r="G115" s="280"/>
      <c r="H115" s="280"/>
      <c r="I115" s="281"/>
      <c r="J115" s="280"/>
      <c r="K115" s="282"/>
      <c r="L115" s="280"/>
      <c r="M115" s="282"/>
      <c r="N115" s="280"/>
      <c r="O115" s="282"/>
      <c r="P115" s="280"/>
      <c r="Q115" s="282"/>
      <c r="R115" s="280"/>
      <c r="S115" s="283"/>
      <c r="T115" s="280"/>
      <c r="U115" s="283"/>
    </row>
    <row r="116" spans="1:21" s="289" customFormat="1" ht="26.25" customHeight="1">
      <c r="A116" s="910" t="s">
        <v>27</v>
      </c>
      <c r="B116" s="910" t="s">
        <v>28</v>
      </c>
      <c r="C116" s="17" t="s">
        <v>29</v>
      </c>
      <c r="D116" s="952"/>
      <c r="E116" s="285"/>
      <c r="F116" s="286" t="s">
        <v>324</v>
      </c>
      <c r="G116" s="287">
        <v>0.19700000000000001</v>
      </c>
      <c r="H116" s="234">
        <v>0.19</v>
      </c>
      <c r="I116" s="946">
        <v>125000000</v>
      </c>
      <c r="J116" s="235">
        <v>0.185</v>
      </c>
      <c r="K116" s="946">
        <v>350000000</v>
      </c>
      <c r="L116" s="234">
        <v>0.18</v>
      </c>
      <c r="M116" s="946">
        <v>400000000</v>
      </c>
      <c r="N116" s="287">
        <v>0.17499999999999999</v>
      </c>
      <c r="O116" s="946">
        <v>450000000</v>
      </c>
      <c r="P116" s="234">
        <v>0.17</v>
      </c>
      <c r="Q116" s="946">
        <v>475000000</v>
      </c>
      <c r="R116" s="288" t="s">
        <v>325</v>
      </c>
      <c r="S116" s="946">
        <v>475000000</v>
      </c>
      <c r="T116" s="288" t="s">
        <v>325</v>
      </c>
      <c r="U116" s="973">
        <f>I116+K116+M116+O116+Q116+S116</f>
        <v>2275000000</v>
      </c>
    </row>
    <row r="117" spans="1:21" s="289" customFormat="1" ht="22.5">
      <c r="A117" s="911"/>
      <c r="B117" s="911"/>
      <c r="C117" s="17" t="s">
        <v>30</v>
      </c>
      <c r="D117" s="952"/>
      <c r="E117" s="285"/>
      <c r="F117" s="286" t="s">
        <v>326</v>
      </c>
      <c r="G117" s="287">
        <v>0.379</v>
      </c>
      <c r="H117" s="234">
        <v>0.37</v>
      </c>
      <c r="I117" s="947"/>
      <c r="J117" s="234">
        <v>0.36</v>
      </c>
      <c r="K117" s="947"/>
      <c r="L117" s="234">
        <v>0.35</v>
      </c>
      <c r="M117" s="947"/>
      <c r="N117" s="234">
        <v>0.33</v>
      </c>
      <c r="O117" s="947"/>
      <c r="P117" s="234">
        <v>0.31</v>
      </c>
      <c r="Q117" s="947"/>
      <c r="R117" s="234">
        <v>0.28999999999999998</v>
      </c>
      <c r="S117" s="947"/>
      <c r="T117" s="234">
        <v>0.28999999999999998</v>
      </c>
      <c r="U117" s="973"/>
    </row>
    <row r="118" spans="1:21" s="289" customFormat="1" ht="22.5">
      <c r="A118" s="911"/>
      <c r="B118" s="911"/>
      <c r="C118" s="19" t="s">
        <v>31</v>
      </c>
      <c r="D118" s="952"/>
      <c r="E118" s="290" t="s">
        <v>267</v>
      </c>
      <c r="F118" s="290"/>
      <c r="G118" s="291"/>
      <c r="H118" s="291"/>
      <c r="I118" s="292"/>
      <c r="J118" s="291"/>
      <c r="K118" s="293"/>
      <c r="L118" s="291"/>
      <c r="M118" s="293"/>
      <c r="N118" s="291"/>
      <c r="O118" s="293"/>
      <c r="P118" s="291"/>
      <c r="Q118" s="293"/>
      <c r="R118" s="290"/>
      <c r="S118" s="293"/>
      <c r="T118" s="290"/>
      <c r="U118" s="293"/>
    </row>
    <row r="119" spans="1:21" s="284" customFormat="1" ht="22.5" customHeight="1">
      <c r="A119" s="911"/>
      <c r="B119" s="911"/>
      <c r="C119" s="19" t="s">
        <v>32</v>
      </c>
      <c r="D119" s="952"/>
      <c r="E119" s="294" t="s">
        <v>327</v>
      </c>
      <c r="F119" s="295" t="s">
        <v>328</v>
      </c>
      <c r="G119" s="20">
        <v>0</v>
      </c>
      <c r="H119" s="20">
        <v>25</v>
      </c>
      <c r="I119" s="296">
        <v>19000000</v>
      </c>
      <c r="J119" s="20">
        <v>50</v>
      </c>
      <c r="K119" s="297">
        <v>19000000</v>
      </c>
      <c r="L119" s="20">
        <v>65</v>
      </c>
      <c r="M119" s="297">
        <v>19000000</v>
      </c>
      <c r="N119" s="20">
        <v>80</v>
      </c>
      <c r="O119" s="297">
        <v>15000000</v>
      </c>
      <c r="P119" s="20">
        <v>95</v>
      </c>
      <c r="Q119" s="297">
        <v>19000000</v>
      </c>
      <c r="R119" s="20">
        <v>95</v>
      </c>
      <c r="S119" s="297"/>
      <c r="T119" s="20">
        <v>95</v>
      </c>
      <c r="U119" s="297"/>
    </row>
    <row r="120" spans="1:21" s="284" customFormat="1" ht="33.75">
      <c r="A120" s="911"/>
      <c r="B120" s="911"/>
      <c r="C120" s="17" t="s">
        <v>33</v>
      </c>
      <c r="D120" s="952"/>
      <c r="E120" s="298" t="s">
        <v>329</v>
      </c>
      <c r="F120" s="295" t="s">
        <v>330</v>
      </c>
      <c r="G120" s="20">
        <v>93.3</v>
      </c>
      <c r="H120" s="20" t="s">
        <v>331</v>
      </c>
      <c r="I120" s="296">
        <v>42000000</v>
      </c>
      <c r="J120" s="20">
        <v>95</v>
      </c>
      <c r="K120" s="297">
        <v>40000000</v>
      </c>
      <c r="L120" s="20">
        <v>96</v>
      </c>
      <c r="M120" s="297"/>
      <c r="N120" s="20">
        <v>97</v>
      </c>
      <c r="O120" s="297"/>
      <c r="P120" s="20">
        <v>98</v>
      </c>
      <c r="Q120" s="297"/>
      <c r="R120" s="20">
        <v>98</v>
      </c>
      <c r="S120" s="297"/>
      <c r="T120" s="20">
        <v>98</v>
      </c>
      <c r="U120" s="297"/>
    </row>
    <row r="121" spans="1:21" s="289" customFormat="1" ht="33.75">
      <c r="A121" s="911"/>
      <c r="B121" s="911"/>
      <c r="C121" s="19" t="s">
        <v>34</v>
      </c>
      <c r="D121" s="952"/>
      <c r="E121" s="298" t="s">
        <v>332</v>
      </c>
      <c r="F121" s="295" t="s">
        <v>333</v>
      </c>
      <c r="G121" s="20">
        <v>79.5</v>
      </c>
      <c r="H121" s="20">
        <v>38</v>
      </c>
      <c r="I121" s="296">
        <v>64000000</v>
      </c>
      <c r="J121" s="20">
        <v>39</v>
      </c>
      <c r="K121" s="297">
        <v>32000000</v>
      </c>
      <c r="L121" s="20">
        <v>44</v>
      </c>
      <c r="M121" s="297"/>
      <c r="N121" s="20">
        <v>47</v>
      </c>
      <c r="O121" s="297"/>
      <c r="P121" s="20">
        <v>50</v>
      </c>
      <c r="Q121" s="297"/>
      <c r="R121" s="20">
        <v>50</v>
      </c>
      <c r="S121" s="297"/>
      <c r="T121" s="20">
        <v>50</v>
      </c>
      <c r="U121" s="297"/>
    </row>
    <row r="122" spans="1:21" s="275" customFormat="1" ht="45">
      <c r="A122" s="911"/>
      <c r="B122" s="911"/>
      <c r="C122" s="299"/>
      <c r="D122" s="952"/>
      <c r="E122" s="298" t="s">
        <v>334</v>
      </c>
      <c r="F122" s="252" t="s">
        <v>335</v>
      </c>
      <c r="G122" s="20">
        <v>0</v>
      </c>
      <c r="H122" s="20">
        <v>38</v>
      </c>
      <c r="I122" s="296"/>
      <c r="J122" s="20">
        <v>41</v>
      </c>
      <c r="K122" s="297">
        <v>34000000</v>
      </c>
      <c r="L122" s="20">
        <v>44</v>
      </c>
      <c r="M122" s="297"/>
      <c r="N122" s="20">
        <v>47</v>
      </c>
      <c r="O122" s="297"/>
      <c r="P122" s="20">
        <v>50</v>
      </c>
      <c r="Q122" s="297"/>
      <c r="R122" s="20">
        <v>50</v>
      </c>
      <c r="S122" s="297">
        <v>20000000</v>
      </c>
      <c r="T122" s="20">
        <v>50</v>
      </c>
      <c r="U122" s="297">
        <v>20000000</v>
      </c>
    </row>
    <row r="123" spans="1:21" s="275" customFormat="1" ht="22.5">
      <c r="A123" s="911"/>
      <c r="B123" s="911"/>
      <c r="C123" s="299"/>
      <c r="D123" s="952"/>
      <c r="E123" s="300" t="s">
        <v>336</v>
      </c>
      <c r="F123" s="221" t="s">
        <v>337</v>
      </c>
      <c r="G123" s="20">
        <v>86.3</v>
      </c>
      <c r="H123" s="20">
        <v>86</v>
      </c>
      <c r="I123" s="296"/>
      <c r="J123" s="20">
        <v>87</v>
      </c>
      <c r="K123" s="301"/>
      <c r="L123" s="20">
        <v>88</v>
      </c>
      <c r="M123" s="301"/>
      <c r="N123" s="20">
        <v>89</v>
      </c>
      <c r="O123" s="974">
        <v>110000000</v>
      </c>
      <c r="P123" s="20">
        <v>90</v>
      </c>
      <c r="Q123" s="301"/>
      <c r="R123" s="20">
        <v>90</v>
      </c>
      <c r="S123" s="297">
        <v>90000000</v>
      </c>
      <c r="T123" s="20">
        <v>90</v>
      </c>
      <c r="U123" s="297">
        <v>90000000</v>
      </c>
    </row>
    <row r="124" spans="1:21" s="304" customFormat="1" ht="56.25">
      <c r="A124" s="911"/>
      <c r="B124" s="911"/>
      <c r="C124" s="302"/>
      <c r="D124" s="953"/>
      <c r="E124" s="298" t="s">
        <v>338</v>
      </c>
      <c r="F124" s="221" t="s">
        <v>339</v>
      </c>
      <c r="G124" s="20">
        <v>0</v>
      </c>
      <c r="H124" s="20">
        <v>10</v>
      </c>
      <c r="I124" s="296"/>
      <c r="J124" s="20">
        <v>15</v>
      </c>
      <c r="K124" s="303"/>
      <c r="L124" s="20">
        <v>20</v>
      </c>
      <c r="M124" s="301"/>
      <c r="N124" s="20">
        <v>25</v>
      </c>
      <c r="O124" s="975"/>
      <c r="P124" s="20">
        <v>30</v>
      </c>
      <c r="Q124" s="297"/>
      <c r="R124" s="20">
        <v>30</v>
      </c>
      <c r="S124" s="297">
        <v>15000000</v>
      </c>
      <c r="T124" s="20">
        <v>30</v>
      </c>
      <c r="U124" s="297">
        <v>15000000</v>
      </c>
    </row>
    <row r="125" spans="1:21" s="304" customFormat="1" ht="45">
      <c r="A125" s="911"/>
      <c r="B125" s="911"/>
      <c r="C125" s="302"/>
      <c r="D125" s="305"/>
      <c r="E125" s="298" t="s">
        <v>340</v>
      </c>
      <c r="F125" s="221" t="s">
        <v>341</v>
      </c>
      <c r="G125" s="20"/>
      <c r="H125" s="20"/>
      <c r="I125" s="296"/>
      <c r="J125" s="20"/>
      <c r="K125" s="301"/>
      <c r="L125" s="20">
        <v>100</v>
      </c>
      <c r="M125" s="306">
        <v>42000000</v>
      </c>
      <c r="N125" s="20">
        <v>100</v>
      </c>
      <c r="O125" s="975"/>
      <c r="P125" s="20">
        <v>100</v>
      </c>
      <c r="Q125" s="306">
        <v>42000000</v>
      </c>
      <c r="R125" s="20"/>
      <c r="S125" s="297"/>
      <c r="T125" s="20"/>
      <c r="U125" s="297"/>
    </row>
    <row r="126" spans="1:21" s="304" customFormat="1" ht="33.75">
      <c r="A126" s="911"/>
      <c r="B126" s="911"/>
      <c r="C126" s="307"/>
      <c r="D126" s="305"/>
      <c r="E126" s="298" t="s">
        <v>342</v>
      </c>
      <c r="F126" s="221" t="s">
        <v>343</v>
      </c>
      <c r="G126" s="20"/>
      <c r="H126" s="20"/>
      <c r="I126" s="296"/>
      <c r="J126" s="20"/>
      <c r="K126" s="301"/>
      <c r="L126" s="20">
        <v>100</v>
      </c>
      <c r="M126" s="306">
        <v>64000000</v>
      </c>
      <c r="N126" s="20">
        <v>100</v>
      </c>
      <c r="O126" s="975"/>
      <c r="P126" s="20">
        <v>100</v>
      </c>
      <c r="Q126" s="306">
        <v>64000000</v>
      </c>
      <c r="R126" s="20"/>
      <c r="S126" s="297"/>
      <c r="T126" s="20"/>
      <c r="U126" s="297"/>
    </row>
    <row r="127" spans="1:21" s="304" customFormat="1" ht="22.5">
      <c r="A127" s="977"/>
      <c r="B127" s="977"/>
      <c r="C127" s="308"/>
      <c r="D127" s="305"/>
      <c r="E127" s="298" t="s">
        <v>344</v>
      </c>
      <c r="F127" s="221" t="s">
        <v>345</v>
      </c>
      <c r="G127" s="20"/>
      <c r="H127" s="20"/>
      <c r="I127" s="296"/>
      <c r="J127" s="20"/>
      <c r="K127" s="301"/>
      <c r="L127" s="20">
        <v>100</v>
      </c>
      <c r="M127" s="303"/>
      <c r="N127" s="20">
        <v>100</v>
      </c>
      <c r="O127" s="976"/>
      <c r="P127" s="20">
        <v>100</v>
      </c>
      <c r="Q127" s="303"/>
      <c r="R127" s="20"/>
      <c r="S127" s="297"/>
      <c r="T127" s="20"/>
      <c r="U127" s="297"/>
    </row>
    <row r="128" spans="1:21" s="275" customFormat="1">
      <c r="A128" s="309"/>
      <c r="B128" s="309"/>
      <c r="D128" s="310"/>
      <c r="E128" s="311" t="s">
        <v>346</v>
      </c>
      <c r="F128" s="310"/>
      <c r="G128" s="269"/>
      <c r="H128" s="269"/>
      <c r="I128" s="312"/>
      <c r="J128" s="269"/>
      <c r="K128" s="313"/>
      <c r="L128" s="269"/>
      <c r="M128" s="313"/>
      <c r="N128" s="269"/>
      <c r="O128" s="313"/>
      <c r="P128" s="269"/>
      <c r="Q128" s="313"/>
      <c r="R128" s="310"/>
      <c r="S128" s="313"/>
      <c r="T128" s="310"/>
      <c r="U128" s="313"/>
    </row>
    <row r="129" spans="1:21" s="284" customFormat="1" ht="30.75" customHeight="1">
      <c r="A129" s="314"/>
      <c r="B129" s="314"/>
      <c r="C129" s="315" t="s">
        <v>346</v>
      </c>
      <c r="D129" s="951" t="s">
        <v>347</v>
      </c>
      <c r="E129" s="278" t="s">
        <v>348</v>
      </c>
      <c r="F129" s="279" t="s">
        <v>260</v>
      </c>
      <c r="G129" s="280"/>
      <c r="H129" s="280"/>
      <c r="I129" s="279"/>
      <c r="J129" s="280"/>
      <c r="K129" s="283"/>
      <c r="L129" s="280"/>
      <c r="M129" s="283"/>
      <c r="N129" s="280"/>
      <c r="O129" s="283"/>
      <c r="P129" s="280"/>
      <c r="Q129" s="283"/>
      <c r="R129" s="279"/>
      <c r="S129" s="283"/>
      <c r="T129" s="279"/>
      <c r="U129" s="283"/>
    </row>
    <row r="130" spans="1:21" s="284" customFormat="1" ht="24.75" customHeight="1">
      <c r="A130" s="948" t="s">
        <v>35</v>
      </c>
      <c r="B130" s="948" t="s">
        <v>36</v>
      </c>
      <c r="C130" s="316" t="s">
        <v>37</v>
      </c>
      <c r="D130" s="952"/>
      <c r="E130" s="279"/>
      <c r="F130" s="317" t="s">
        <v>349</v>
      </c>
      <c r="G130" s="318">
        <v>0.3</v>
      </c>
      <c r="H130" s="318">
        <v>0.35</v>
      </c>
      <c r="I130" s="319">
        <v>150000000</v>
      </c>
      <c r="J130" s="318">
        <v>0.4</v>
      </c>
      <c r="K130" s="319">
        <v>150000000</v>
      </c>
      <c r="L130" s="318">
        <v>0.6</v>
      </c>
      <c r="M130" s="319">
        <v>250000000</v>
      </c>
      <c r="N130" s="318">
        <v>0.7</v>
      </c>
      <c r="O130" s="319">
        <v>350000000</v>
      </c>
      <c r="P130" s="318">
        <v>0.8</v>
      </c>
      <c r="Q130" s="319">
        <v>400000000</v>
      </c>
      <c r="R130" s="318">
        <v>0.85</v>
      </c>
      <c r="S130" s="319">
        <v>450000000</v>
      </c>
      <c r="T130" s="318">
        <v>0.85</v>
      </c>
      <c r="U130" s="320">
        <f>I130+K130+M130+O130+Q130+S130</f>
        <v>1750000000</v>
      </c>
    </row>
    <row r="131" spans="1:21" s="289" customFormat="1" ht="22.5">
      <c r="A131" s="949"/>
      <c r="B131" s="949"/>
      <c r="C131" s="316" t="s">
        <v>38</v>
      </c>
      <c r="D131" s="952"/>
      <c r="E131" s="321" t="s">
        <v>267</v>
      </c>
      <c r="F131" s="321" t="s">
        <v>350</v>
      </c>
      <c r="G131" s="322"/>
      <c r="H131" s="322"/>
      <c r="I131" s="323"/>
      <c r="J131" s="322"/>
      <c r="K131" s="324"/>
      <c r="L131" s="322"/>
      <c r="M131" s="324"/>
      <c r="N131" s="322"/>
      <c r="O131" s="324"/>
      <c r="P131" s="322"/>
      <c r="Q131" s="324"/>
      <c r="R131" s="321"/>
      <c r="S131" s="324"/>
      <c r="T131" s="321"/>
      <c r="U131" s="324"/>
    </row>
    <row r="132" spans="1:21" s="284" customFormat="1" ht="36.75" customHeight="1">
      <c r="A132" s="949"/>
      <c r="B132" s="949"/>
      <c r="C132" s="24" t="s">
        <v>39</v>
      </c>
      <c r="D132" s="952"/>
      <c r="E132" s="243" t="s">
        <v>351</v>
      </c>
      <c r="F132" s="325" t="s">
        <v>352</v>
      </c>
      <c r="G132" s="326" t="s">
        <v>353</v>
      </c>
      <c r="H132" s="25" t="s">
        <v>354</v>
      </c>
      <c r="I132" s="327"/>
      <c r="J132" s="25" t="s">
        <v>355</v>
      </c>
      <c r="K132" s="328">
        <v>55000000</v>
      </c>
      <c r="L132" s="25" t="s">
        <v>40</v>
      </c>
      <c r="M132" s="328">
        <v>75000000</v>
      </c>
      <c r="N132" s="25" t="s">
        <v>41</v>
      </c>
      <c r="O132" s="328">
        <v>90000000</v>
      </c>
      <c r="P132" s="25" t="s">
        <v>42</v>
      </c>
      <c r="Q132" s="328">
        <v>110000000</v>
      </c>
      <c r="R132" s="25" t="s">
        <v>43</v>
      </c>
      <c r="S132" s="328">
        <v>130000000</v>
      </c>
      <c r="T132" s="25" t="s">
        <v>43</v>
      </c>
      <c r="U132" s="328">
        <v>130000000</v>
      </c>
    </row>
    <row r="133" spans="1:21" s="284" customFormat="1" ht="22.5">
      <c r="A133" s="949"/>
      <c r="B133" s="949"/>
      <c r="C133" s="329" t="s">
        <v>44</v>
      </c>
      <c r="D133" s="952"/>
      <c r="E133" s="243" t="s">
        <v>356</v>
      </c>
      <c r="F133" s="325" t="s">
        <v>357</v>
      </c>
      <c r="G133" s="330" t="s">
        <v>45</v>
      </c>
      <c r="H133" s="27" t="s">
        <v>45</v>
      </c>
      <c r="I133" s="331"/>
      <c r="J133" s="27" t="s">
        <v>26</v>
      </c>
      <c r="K133" s="332">
        <v>25000000</v>
      </c>
      <c r="L133" s="27" t="s">
        <v>46</v>
      </c>
      <c r="M133" s="332">
        <v>60000000</v>
      </c>
      <c r="N133" s="27" t="s">
        <v>47</v>
      </c>
      <c r="O133" s="332">
        <v>60000000</v>
      </c>
      <c r="P133" s="27" t="s">
        <v>26</v>
      </c>
      <c r="Q133" s="332">
        <v>60000000</v>
      </c>
      <c r="R133" s="27" t="s">
        <v>48</v>
      </c>
      <c r="S133" s="332">
        <v>60000000</v>
      </c>
      <c r="T133" s="27" t="s">
        <v>48</v>
      </c>
      <c r="U133" s="332">
        <v>60000000</v>
      </c>
    </row>
    <row r="134" spans="1:21" s="284" customFormat="1" ht="35.25" customHeight="1">
      <c r="A134" s="949"/>
      <c r="B134" s="949"/>
      <c r="C134" s="333" t="s">
        <v>358</v>
      </c>
      <c r="D134" s="952"/>
      <c r="E134" s="243" t="s">
        <v>359</v>
      </c>
      <c r="F134" s="325" t="s">
        <v>360</v>
      </c>
      <c r="G134" s="330" t="s">
        <v>361</v>
      </c>
      <c r="H134" s="334">
        <v>75</v>
      </c>
      <c r="I134" s="335"/>
      <c r="J134" s="334">
        <v>79</v>
      </c>
      <c r="K134" s="332">
        <v>50000000</v>
      </c>
      <c r="L134" s="27">
        <v>83</v>
      </c>
      <c r="M134" s="332">
        <v>75000000</v>
      </c>
      <c r="N134" s="27">
        <v>87</v>
      </c>
      <c r="O134" s="332">
        <v>120000000</v>
      </c>
      <c r="P134" s="27">
        <v>91</v>
      </c>
      <c r="Q134" s="332">
        <v>140000000</v>
      </c>
      <c r="R134" s="27">
        <v>95</v>
      </c>
      <c r="S134" s="332">
        <v>160000000</v>
      </c>
      <c r="T134" s="27">
        <v>95</v>
      </c>
      <c r="U134" s="332">
        <v>160000000</v>
      </c>
    </row>
    <row r="135" spans="1:21" s="284" customFormat="1" ht="24" customHeight="1">
      <c r="A135" s="949"/>
      <c r="B135" s="949"/>
      <c r="C135" s="336"/>
      <c r="D135" s="952"/>
      <c r="E135" s="243" t="s">
        <v>362</v>
      </c>
      <c r="F135" s="325" t="s">
        <v>363</v>
      </c>
      <c r="G135" s="337" t="s">
        <v>43</v>
      </c>
      <c r="H135" s="334" t="s">
        <v>364</v>
      </c>
      <c r="I135" s="338"/>
      <c r="J135" s="334" t="s">
        <v>365</v>
      </c>
      <c r="K135" s="332">
        <v>20000000</v>
      </c>
      <c r="L135" s="334" t="s">
        <v>366</v>
      </c>
      <c r="M135" s="332">
        <v>40000000</v>
      </c>
      <c r="N135" s="334" t="s">
        <v>366</v>
      </c>
      <c r="O135" s="332">
        <v>80000000</v>
      </c>
      <c r="P135" s="334" t="s">
        <v>367</v>
      </c>
      <c r="Q135" s="332">
        <v>90000000</v>
      </c>
      <c r="R135" s="334" t="s">
        <v>368</v>
      </c>
      <c r="S135" s="332">
        <v>100000000</v>
      </c>
      <c r="T135" s="334" t="s">
        <v>368</v>
      </c>
      <c r="U135" s="332">
        <v>100000000</v>
      </c>
    </row>
    <row r="136" spans="1:21" s="284" customFormat="1" ht="24" customHeight="1">
      <c r="A136" s="949"/>
      <c r="B136" s="949"/>
      <c r="C136" s="336"/>
      <c r="D136" s="952"/>
      <c r="E136" s="243" t="s">
        <v>369</v>
      </c>
      <c r="F136" s="325" t="s">
        <v>370</v>
      </c>
      <c r="G136" s="337" t="s">
        <v>371</v>
      </c>
      <c r="H136" s="337" t="s">
        <v>371</v>
      </c>
      <c r="I136" s="335"/>
      <c r="J136" s="337" t="s">
        <v>372</v>
      </c>
      <c r="K136" s="332"/>
      <c r="L136" s="337" t="s">
        <v>373</v>
      </c>
      <c r="M136" s="332">
        <v>392900000</v>
      </c>
      <c r="N136" s="337" t="s">
        <v>374</v>
      </c>
      <c r="O136" s="332">
        <v>392900000</v>
      </c>
      <c r="P136" s="337" t="s">
        <v>375</v>
      </c>
      <c r="Q136" s="332">
        <v>392900000</v>
      </c>
      <c r="R136" s="337" t="s">
        <v>376</v>
      </c>
      <c r="S136" s="332">
        <v>392900000</v>
      </c>
      <c r="T136" s="337" t="s">
        <v>376</v>
      </c>
      <c r="U136" s="332">
        <v>392900000</v>
      </c>
    </row>
    <row r="137" spans="1:21" s="284" customFormat="1" ht="24" customHeight="1">
      <c r="A137" s="949"/>
      <c r="B137" s="949"/>
      <c r="C137" s="336"/>
      <c r="D137" s="952"/>
      <c r="E137" s="243" t="s">
        <v>377</v>
      </c>
      <c r="F137" s="325" t="s">
        <v>378</v>
      </c>
      <c r="G137" s="330">
        <v>4</v>
      </c>
      <c r="H137" s="330">
        <v>4</v>
      </c>
      <c r="I137" s="335"/>
      <c r="J137" s="330">
        <v>6</v>
      </c>
      <c r="K137" s="332"/>
      <c r="L137" s="330">
        <v>10</v>
      </c>
      <c r="M137" s="332">
        <v>244000000</v>
      </c>
      <c r="N137" s="330">
        <v>13</v>
      </c>
      <c r="O137" s="332">
        <v>244000000</v>
      </c>
      <c r="P137" s="330">
        <v>15</v>
      </c>
      <c r="Q137" s="332">
        <v>244000000</v>
      </c>
      <c r="R137" s="330">
        <v>18</v>
      </c>
      <c r="S137" s="332">
        <v>244000000</v>
      </c>
      <c r="T137" s="330">
        <v>18</v>
      </c>
      <c r="U137" s="332">
        <v>244000000</v>
      </c>
    </row>
    <row r="138" spans="1:21" s="289" customFormat="1">
      <c r="A138" s="276"/>
      <c r="B138" s="339"/>
      <c r="D138" s="340"/>
      <c r="E138" s="290" t="s">
        <v>346</v>
      </c>
      <c r="F138" s="290"/>
      <c r="G138" s="291"/>
      <c r="H138" s="291"/>
      <c r="I138" s="292"/>
      <c r="J138" s="291"/>
      <c r="K138" s="293"/>
      <c r="L138" s="291"/>
      <c r="M138" s="293"/>
      <c r="N138" s="291"/>
      <c r="O138" s="293"/>
      <c r="P138" s="291"/>
      <c r="Q138" s="293"/>
      <c r="R138" s="290"/>
      <c r="S138" s="293"/>
      <c r="T138" s="290"/>
      <c r="U138" s="293"/>
    </row>
    <row r="139" spans="1:21" s="289" customFormat="1" ht="43.5" customHeight="1">
      <c r="A139" s="276"/>
      <c r="B139" s="276"/>
      <c r="C139" s="290"/>
      <c r="D139" s="341" t="s">
        <v>379</v>
      </c>
      <c r="E139" s="342" t="s">
        <v>380</v>
      </c>
      <c r="F139" s="279" t="s">
        <v>260</v>
      </c>
      <c r="G139" s="291"/>
      <c r="H139" s="291"/>
      <c r="I139" s="292"/>
      <c r="J139" s="291"/>
      <c r="K139" s="293"/>
      <c r="L139" s="291"/>
      <c r="M139" s="293"/>
      <c r="N139" s="291"/>
      <c r="O139" s="293"/>
      <c r="P139" s="291"/>
      <c r="Q139" s="293"/>
      <c r="R139" s="290"/>
      <c r="S139" s="293"/>
      <c r="T139" s="290"/>
      <c r="U139" s="293"/>
    </row>
    <row r="140" spans="1:21" s="284" customFormat="1" ht="22.5">
      <c r="A140" s="900" t="s">
        <v>49</v>
      </c>
      <c r="B140" s="343"/>
      <c r="C140" s="343"/>
      <c r="D140" s="344"/>
      <c r="E140" s="345"/>
      <c r="F140" s="346" t="s">
        <v>381</v>
      </c>
      <c r="G140" s="347">
        <v>0.88280000000000003</v>
      </c>
      <c r="H140" s="348">
        <v>0.91500000000000004</v>
      </c>
      <c r="I140" s="966">
        <v>800000000</v>
      </c>
      <c r="J140" s="349">
        <v>0.92</v>
      </c>
      <c r="K140" s="966">
        <v>1000000000</v>
      </c>
      <c r="L140" s="348">
        <v>0.92500000000000004</v>
      </c>
      <c r="M140" s="966">
        <v>1200000000</v>
      </c>
      <c r="N140" s="349">
        <v>0.93</v>
      </c>
      <c r="O140" s="966">
        <v>1400000000</v>
      </c>
      <c r="P140" s="348">
        <v>0.93500000000000005</v>
      </c>
      <c r="Q140" s="966">
        <v>1600000000</v>
      </c>
      <c r="R140" s="349">
        <v>0.94</v>
      </c>
      <c r="S140" s="966">
        <v>1800000000</v>
      </c>
      <c r="T140" s="349">
        <v>0.94</v>
      </c>
      <c r="U140" s="969">
        <f>I140+K140+M140+O140+Q140+S140</f>
        <v>7800000000</v>
      </c>
    </row>
    <row r="141" spans="1:21" s="284" customFormat="1">
      <c r="A141" s="901"/>
      <c r="B141" s="343"/>
      <c r="C141" s="343"/>
      <c r="D141" s="344"/>
      <c r="E141" s="345"/>
      <c r="F141" s="346" t="s">
        <v>382</v>
      </c>
      <c r="G141" s="347">
        <v>0.78</v>
      </c>
      <c r="H141" s="349">
        <v>0.8</v>
      </c>
      <c r="I141" s="967"/>
      <c r="J141" s="349">
        <v>0.85</v>
      </c>
      <c r="K141" s="967"/>
      <c r="L141" s="349">
        <v>0.9</v>
      </c>
      <c r="M141" s="967"/>
      <c r="N141" s="349">
        <v>0.95</v>
      </c>
      <c r="O141" s="967"/>
      <c r="P141" s="349">
        <v>0.95</v>
      </c>
      <c r="Q141" s="967"/>
      <c r="R141" s="349">
        <v>0.95</v>
      </c>
      <c r="S141" s="967"/>
      <c r="T141" s="349">
        <v>0.95</v>
      </c>
      <c r="U141" s="970"/>
    </row>
    <row r="142" spans="1:21" s="284" customFormat="1" ht="26.25" customHeight="1">
      <c r="A142" s="901"/>
      <c r="B142" s="972" t="s">
        <v>50</v>
      </c>
      <c r="D142" s="344"/>
      <c r="E142" s="279"/>
      <c r="F142" s="350" t="s">
        <v>383</v>
      </c>
      <c r="G142" s="351">
        <v>0.5252</v>
      </c>
      <c r="H142" s="352">
        <v>0.75</v>
      </c>
      <c r="I142" s="967"/>
      <c r="J142" s="352">
        <v>0.75</v>
      </c>
      <c r="K142" s="967"/>
      <c r="L142" s="352">
        <v>0.75</v>
      </c>
      <c r="M142" s="967"/>
      <c r="N142" s="352">
        <v>0.75</v>
      </c>
      <c r="O142" s="967"/>
      <c r="P142" s="352">
        <v>0.75</v>
      </c>
      <c r="Q142" s="967"/>
      <c r="R142" s="352">
        <v>0.75</v>
      </c>
      <c r="S142" s="967"/>
      <c r="T142" s="352">
        <v>0.75</v>
      </c>
      <c r="U142" s="970"/>
    </row>
    <row r="143" spans="1:21" s="284" customFormat="1" ht="22.5">
      <c r="A143" s="901"/>
      <c r="B143" s="972"/>
      <c r="D143" s="344"/>
      <c r="E143" s="279"/>
      <c r="F143" s="350" t="s">
        <v>384</v>
      </c>
      <c r="G143" s="352">
        <v>0.85</v>
      </c>
      <c r="H143" s="352">
        <v>0.85</v>
      </c>
      <c r="I143" s="967"/>
      <c r="J143" s="352">
        <v>0.85</v>
      </c>
      <c r="K143" s="967"/>
      <c r="L143" s="352">
        <v>0.85</v>
      </c>
      <c r="M143" s="967"/>
      <c r="N143" s="352">
        <v>0.85</v>
      </c>
      <c r="O143" s="967"/>
      <c r="P143" s="352">
        <v>0.85</v>
      </c>
      <c r="Q143" s="967"/>
      <c r="R143" s="352">
        <v>0.85</v>
      </c>
      <c r="S143" s="967"/>
      <c r="T143" s="352">
        <v>0.85</v>
      </c>
      <c r="U143" s="970"/>
    </row>
    <row r="144" spans="1:21" s="289" customFormat="1" ht="22.5">
      <c r="A144" s="901"/>
      <c r="B144" s="972"/>
      <c r="D144" s="344"/>
      <c r="E144" s="290"/>
      <c r="F144" s="350" t="s">
        <v>385</v>
      </c>
      <c r="G144" s="352">
        <v>0.35</v>
      </c>
      <c r="H144" s="352">
        <v>0.5</v>
      </c>
      <c r="I144" s="967"/>
      <c r="J144" s="352">
        <v>0.52</v>
      </c>
      <c r="K144" s="967"/>
      <c r="L144" s="352">
        <v>0.54</v>
      </c>
      <c r="M144" s="967"/>
      <c r="N144" s="352">
        <v>0.56000000000000005</v>
      </c>
      <c r="O144" s="967"/>
      <c r="P144" s="352">
        <v>0.57999999999999996</v>
      </c>
      <c r="Q144" s="967"/>
      <c r="R144" s="352">
        <v>0.6</v>
      </c>
      <c r="S144" s="967"/>
      <c r="T144" s="352">
        <v>0.6</v>
      </c>
      <c r="U144" s="970"/>
    </row>
    <row r="145" spans="1:21" s="289" customFormat="1" ht="56.25">
      <c r="A145" s="901"/>
      <c r="B145" s="30" t="s">
        <v>51</v>
      </c>
      <c r="C145" s="30"/>
      <c r="D145" s="344"/>
      <c r="E145" s="290"/>
      <c r="F145" s="350" t="s">
        <v>386</v>
      </c>
      <c r="G145" s="353">
        <v>7.4</v>
      </c>
      <c r="H145" s="353">
        <v>24</v>
      </c>
      <c r="I145" s="967"/>
      <c r="J145" s="353">
        <v>23.8</v>
      </c>
      <c r="K145" s="967"/>
      <c r="L145" s="353">
        <v>23.7</v>
      </c>
      <c r="M145" s="967"/>
      <c r="N145" s="353">
        <v>23.6</v>
      </c>
      <c r="O145" s="967"/>
      <c r="P145" s="353">
        <v>23.5</v>
      </c>
      <c r="Q145" s="967"/>
      <c r="R145" s="354">
        <v>23.4</v>
      </c>
      <c r="S145" s="967"/>
      <c r="T145" s="354">
        <v>23.4</v>
      </c>
      <c r="U145" s="970"/>
    </row>
    <row r="146" spans="1:21" s="289" customFormat="1" ht="69.75" customHeight="1">
      <c r="A146" s="901"/>
      <c r="B146" s="31" t="s">
        <v>52</v>
      </c>
      <c r="C146" s="30"/>
      <c r="D146" s="344"/>
      <c r="E146" s="290"/>
      <c r="F146" s="350" t="s">
        <v>387</v>
      </c>
      <c r="G146" s="355" t="s">
        <v>388</v>
      </c>
      <c r="H146" s="355" t="s">
        <v>389</v>
      </c>
      <c r="I146" s="967"/>
      <c r="J146" s="355" t="s">
        <v>389</v>
      </c>
      <c r="K146" s="967"/>
      <c r="L146" s="355" t="s">
        <v>389</v>
      </c>
      <c r="M146" s="967"/>
      <c r="N146" s="355" t="s">
        <v>389</v>
      </c>
      <c r="O146" s="967"/>
      <c r="P146" s="355" t="s">
        <v>389</v>
      </c>
      <c r="Q146" s="967"/>
      <c r="R146" s="355" t="s">
        <v>389</v>
      </c>
      <c r="S146" s="967"/>
      <c r="T146" s="355" t="s">
        <v>389</v>
      </c>
      <c r="U146" s="970"/>
    </row>
    <row r="147" spans="1:21" s="289" customFormat="1" ht="33.75">
      <c r="A147" s="901"/>
      <c r="B147" s="356"/>
      <c r="C147" s="24"/>
      <c r="D147" s="344"/>
      <c r="E147" s="290"/>
      <c r="F147" s="350" t="s">
        <v>390</v>
      </c>
      <c r="G147" s="353">
        <v>0.3</v>
      </c>
      <c r="H147" s="355" t="s">
        <v>391</v>
      </c>
      <c r="I147" s="968"/>
      <c r="J147" s="355" t="s">
        <v>391</v>
      </c>
      <c r="K147" s="968"/>
      <c r="L147" s="355" t="s">
        <v>391</v>
      </c>
      <c r="M147" s="968"/>
      <c r="N147" s="355" t="s">
        <v>391</v>
      </c>
      <c r="O147" s="968"/>
      <c r="P147" s="355" t="s">
        <v>391</v>
      </c>
      <c r="Q147" s="968"/>
      <c r="R147" s="355" t="s">
        <v>391</v>
      </c>
      <c r="S147" s="968"/>
      <c r="T147" s="355" t="s">
        <v>391</v>
      </c>
      <c r="U147" s="971"/>
    </row>
    <row r="148" spans="1:21" s="284" customFormat="1" ht="12">
      <c r="A148" s="901"/>
      <c r="B148" s="357"/>
      <c r="C148" s="24"/>
      <c r="D148" s="344"/>
      <c r="E148" s="279" t="s">
        <v>267</v>
      </c>
      <c r="F148" s="279"/>
      <c r="G148" s="280"/>
      <c r="H148" s="280"/>
      <c r="I148" s="279"/>
      <c r="J148" s="280"/>
      <c r="K148" s="283"/>
      <c r="L148" s="280"/>
      <c r="M148" s="283"/>
      <c r="N148" s="280"/>
      <c r="O148" s="283"/>
      <c r="P148" s="280"/>
      <c r="Q148" s="283"/>
      <c r="R148" s="279"/>
      <c r="S148" s="283"/>
      <c r="T148" s="279"/>
      <c r="U148" s="283"/>
    </row>
    <row r="149" spans="1:21" s="284" customFormat="1" ht="36">
      <c r="A149" s="901"/>
      <c r="C149" s="24" t="s">
        <v>53</v>
      </c>
      <c r="D149" s="344"/>
      <c r="E149" s="32" t="s">
        <v>392</v>
      </c>
      <c r="F149" s="30" t="s">
        <v>393</v>
      </c>
      <c r="G149" s="358" t="s">
        <v>394</v>
      </c>
      <c r="H149" s="358" t="s">
        <v>394</v>
      </c>
      <c r="I149" s="359">
        <v>155336000</v>
      </c>
      <c r="J149" s="358" t="s">
        <v>394</v>
      </c>
      <c r="K149" s="360">
        <v>240306000</v>
      </c>
      <c r="L149" s="358" t="s">
        <v>394</v>
      </c>
      <c r="M149" s="360">
        <v>245436000</v>
      </c>
      <c r="N149" s="358" t="s">
        <v>394</v>
      </c>
      <c r="O149" s="360">
        <v>260730000</v>
      </c>
      <c r="P149" s="358" t="s">
        <v>394</v>
      </c>
      <c r="Q149" s="360">
        <v>298193000</v>
      </c>
      <c r="R149" s="358" t="s">
        <v>394</v>
      </c>
      <c r="S149" s="360">
        <v>348193000</v>
      </c>
      <c r="T149" s="358" t="s">
        <v>394</v>
      </c>
      <c r="U149" s="360">
        <v>348193000</v>
      </c>
    </row>
    <row r="150" spans="1:21" s="289" customFormat="1" ht="23.25" customHeight="1">
      <c r="A150" s="33"/>
      <c r="C150" s="361" t="s">
        <v>54</v>
      </c>
      <c r="D150" s="344"/>
      <c r="E150" s="32" t="s">
        <v>395</v>
      </c>
      <c r="F150" s="30" t="s">
        <v>396</v>
      </c>
      <c r="G150" s="358" t="s">
        <v>394</v>
      </c>
      <c r="H150" s="358" t="s">
        <v>394</v>
      </c>
      <c r="I150" s="362">
        <v>16976000</v>
      </c>
      <c r="J150" s="358" t="s">
        <v>394</v>
      </c>
      <c r="K150" s="363">
        <v>16970000</v>
      </c>
      <c r="L150" s="358" t="s">
        <v>394</v>
      </c>
      <c r="M150" s="363">
        <v>17519000</v>
      </c>
      <c r="N150" s="358" t="s">
        <v>394</v>
      </c>
      <c r="O150" s="360">
        <v>18080000</v>
      </c>
      <c r="P150" s="358" t="s">
        <v>394</v>
      </c>
      <c r="Q150" s="360">
        <v>28658000</v>
      </c>
      <c r="R150" s="358" t="s">
        <v>394</v>
      </c>
      <c r="S150" s="360">
        <v>30658000</v>
      </c>
      <c r="T150" s="358" t="s">
        <v>394</v>
      </c>
      <c r="U150" s="360">
        <v>30658000</v>
      </c>
    </row>
    <row r="151" spans="1:21" s="289" customFormat="1" ht="22.5">
      <c r="A151" s="33"/>
      <c r="B151" s="364"/>
      <c r="C151" s="35" t="s">
        <v>55</v>
      </c>
      <c r="D151" s="344"/>
      <c r="E151" s="32" t="s">
        <v>397</v>
      </c>
      <c r="F151" s="30" t="s">
        <v>398</v>
      </c>
      <c r="G151" s="358" t="s">
        <v>394</v>
      </c>
      <c r="H151" s="358" t="s">
        <v>394</v>
      </c>
      <c r="I151" s="362">
        <v>42716000</v>
      </c>
      <c r="J151" s="358" t="s">
        <v>394</v>
      </c>
      <c r="K151" s="363">
        <v>42716000</v>
      </c>
      <c r="L151" s="358" t="s">
        <v>394</v>
      </c>
      <c r="M151" s="363">
        <v>44083000</v>
      </c>
      <c r="N151" s="358" t="s">
        <v>394</v>
      </c>
      <c r="O151" s="360">
        <v>45494000</v>
      </c>
      <c r="P151" s="358" t="s">
        <v>394</v>
      </c>
      <c r="Q151" s="360">
        <v>57490000</v>
      </c>
      <c r="R151" s="358" t="s">
        <v>394</v>
      </c>
      <c r="S151" s="360">
        <v>85490000</v>
      </c>
      <c r="T151" s="358" t="s">
        <v>394</v>
      </c>
      <c r="U151" s="360">
        <v>85490000</v>
      </c>
    </row>
    <row r="152" spans="1:21" s="289" customFormat="1" ht="25.5" customHeight="1">
      <c r="A152" s="33"/>
      <c r="B152" s="364"/>
      <c r="C152" s="35" t="s">
        <v>56</v>
      </c>
      <c r="D152" s="344"/>
      <c r="E152" s="32" t="s">
        <v>399</v>
      </c>
      <c r="F152" s="30" t="s">
        <v>400</v>
      </c>
      <c r="G152" s="358" t="s">
        <v>394</v>
      </c>
      <c r="H152" s="358" t="s">
        <v>394</v>
      </c>
      <c r="I152" s="362">
        <v>100953000</v>
      </c>
      <c r="J152" s="358" t="s">
        <v>394</v>
      </c>
      <c r="K152" s="363">
        <v>100953000</v>
      </c>
      <c r="L152" s="358" t="s">
        <v>394</v>
      </c>
      <c r="M152" s="363">
        <v>144495000</v>
      </c>
      <c r="N152" s="358" t="s">
        <v>394</v>
      </c>
      <c r="O152" s="360">
        <v>165503000</v>
      </c>
      <c r="P152" s="358" t="s">
        <v>394</v>
      </c>
      <c r="Q152" s="360">
        <v>183365000</v>
      </c>
      <c r="R152" s="358" t="s">
        <v>394</v>
      </c>
      <c r="S152" s="360">
        <v>223365000</v>
      </c>
      <c r="T152" s="358" t="s">
        <v>394</v>
      </c>
      <c r="U152" s="360">
        <v>223365000</v>
      </c>
    </row>
    <row r="153" spans="1:21" s="289" customFormat="1" ht="28.5" customHeight="1">
      <c r="A153" s="33"/>
      <c r="B153" s="364"/>
      <c r="C153" s="30" t="s">
        <v>57</v>
      </c>
      <c r="D153" s="344"/>
      <c r="E153" s="32" t="s">
        <v>401</v>
      </c>
      <c r="F153" s="30" t="s">
        <v>402</v>
      </c>
      <c r="G153" s="358" t="s">
        <v>394</v>
      </c>
      <c r="H153" s="358" t="s">
        <v>394</v>
      </c>
      <c r="I153" s="362">
        <v>241104000</v>
      </c>
      <c r="J153" s="358" t="s">
        <v>394</v>
      </c>
      <c r="K153" s="363">
        <v>303055000</v>
      </c>
      <c r="L153" s="358" t="s">
        <v>394</v>
      </c>
      <c r="M153" s="363">
        <v>328819000</v>
      </c>
      <c r="N153" s="358" t="s">
        <v>394</v>
      </c>
      <c r="O153" s="360">
        <v>406781000</v>
      </c>
      <c r="P153" s="358" t="s">
        <v>394</v>
      </c>
      <c r="Q153" s="360">
        <v>464998000</v>
      </c>
      <c r="R153" s="358" t="s">
        <v>394</v>
      </c>
      <c r="S153" s="360">
        <v>484998000</v>
      </c>
      <c r="T153" s="358" t="s">
        <v>394</v>
      </c>
      <c r="U153" s="360">
        <v>484998000</v>
      </c>
    </row>
    <row r="154" spans="1:21" s="284" customFormat="1" ht="24.75" customHeight="1">
      <c r="A154" s="33"/>
      <c r="B154" s="364"/>
      <c r="C154" s="30" t="s">
        <v>58</v>
      </c>
      <c r="D154" s="344"/>
      <c r="E154" s="365"/>
      <c r="F154" s="30" t="s">
        <v>403</v>
      </c>
      <c r="G154" s="366"/>
      <c r="H154" s="36"/>
      <c r="I154" s="366"/>
      <c r="J154" s="36"/>
      <c r="K154" s="367"/>
      <c r="L154" s="36"/>
      <c r="M154" s="367"/>
      <c r="N154" s="36"/>
      <c r="O154" s="367"/>
      <c r="P154" s="36"/>
      <c r="Q154" s="367"/>
      <c r="R154" s="36"/>
      <c r="S154" s="367"/>
      <c r="T154" s="36"/>
      <c r="U154" s="367"/>
    </row>
    <row r="155" spans="1:21" s="289" customFormat="1" ht="26.25" customHeight="1">
      <c r="A155" s="33"/>
      <c r="B155" s="364"/>
      <c r="C155" s="35" t="s">
        <v>59</v>
      </c>
      <c r="D155" s="344"/>
      <c r="E155" s="37" t="s">
        <v>404</v>
      </c>
      <c r="F155" s="30" t="s">
        <v>405</v>
      </c>
      <c r="G155" s="358" t="s">
        <v>394</v>
      </c>
      <c r="H155" s="358" t="s">
        <v>394</v>
      </c>
      <c r="I155" s="362">
        <v>43915000</v>
      </c>
      <c r="J155" s="358" t="s">
        <v>394</v>
      </c>
      <c r="K155" s="363">
        <v>57000000</v>
      </c>
      <c r="L155" s="358" t="s">
        <v>394</v>
      </c>
      <c r="M155" s="363">
        <v>118824000</v>
      </c>
      <c r="N155" s="358" t="s">
        <v>394</v>
      </c>
      <c r="O155" s="360">
        <v>160706000</v>
      </c>
      <c r="P155" s="358" t="s">
        <v>394</v>
      </c>
      <c r="Q155" s="360">
        <v>192648000</v>
      </c>
      <c r="R155" s="358" t="s">
        <v>394</v>
      </c>
      <c r="S155" s="360">
        <v>222648000</v>
      </c>
      <c r="T155" s="358" t="s">
        <v>394</v>
      </c>
      <c r="U155" s="360">
        <v>222648000</v>
      </c>
    </row>
    <row r="156" spans="1:21" s="284" customFormat="1" ht="24.75" customHeight="1">
      <c r="A156" s="33"/>
      <c r="B156" s="364"/>
      <c r="C156" s="35" t="s">
        <v>60</v>
      </c>
      <c r="D156" s="344"/>
      <c r="E156" s="38"/>
      <c r="F156" s="39" t="s">
        <v>406</v>
      </c>
      <c r="G156" s="368" t="s">
        <v>394</v>
      </c>
      <c r="H156" s="368" t="s">
        <v>394</v>
      </c>
      <c r="I156" s="369">
        <v>42000000</v>
      </c>
      <c r="J156" s="368" t="s">
        <v>394</v>
      </c>
      <c r="K156" s="370">
        <v>57000000</v>
      </c>
      <c r="L156" s="368" t="s">
        <v>394</v>
      </c>
      <c r="M156" s="370">
        <v>118824000</v>
      </c>
      <c r="N156" s="368" t="s">
        <v>394</v>
      </c>
      <c r="O156" s="371">
        <v>160706000</v>
      </c>
      <c r="P156" s="368" t="s">
        <v>394</v>
      </c>
      <c r="Q156" s="371">
        <v>192648000</v>
      </c>
      <c r="R156" s="368" t="s">
        <v>394</v>
      </c>
      <c r="S156" s="371">
        <v>222648000</v>
      </c>
      <c r="T156" s="368" t="s">
        <v>394</v>
      </c>
      <c r="U156" s="371">
        <v>222648000</v>
      </c>
    </row>
    <row r="157" spans="1:21" s="289" customFormat="1" ht="22.5">
      <c r="A157" s="33"/>
      <c r="B157" s="364"/>
      <c r="C157" s="35" t="s">
        <v>61</v>
      </c>
      <c r="D157" s="344"/>
      <c r="E157" s="32"/>
      <c r="F157" s="39" t="s">
        <v>407</v>
      </c>
      <c r="G157" s="40" t="s">
        <v>276</v>
      </c>
      <c r="H157" s="40">
        <v>25</v>
      </c>
      <c r="I157" s="362">
        <v>100000000</v>
      </c>
      <c r="J157" s="40">
        <v>25</v>
      </c>
      <c r="K157" s="363">
        <v>125000000</v>
      </c>
      <c r="L157" s="40">
        <v>25</v>
      </c>
      <c r="M157" s="363">
        <v>125000000</v>
      </c>
      <c r="N157" s="40">
        <v>25</v>
      </c>
      <c r="O157" s="363">
        <v>125000000</v>
      </c>
      <c r="P157" s="40">
        <v>25</v>
      </c>
      <c r="Q157" s="363">
        <v>125000000</v>
      </c>
      <c r="R157" s="36">
        <v>24</v>
      </c>
      <c r="S157" s="363">
        <v>125000000</v>
      </c>
      <c r="T157" s="36">
        <v>24</v>
      </c>
      <c r="U157" s="363">
        <v>125000000</v>
      </c>
    </row>
    <row r="158" spans="1:21" s="289" customFormat="1" ht="22.5">
      <c r="A158" s="33"/>
      <c r="B158" s="364"/>
      <c r="C158" s="35" t="s">
        <v>62</v>
      </c>
      <c r="D158" s="344"/>
      <c r="E158" s="32" t="s">
        <v>408</v>
      </c>
      <c r="F158" s="30" t="s">
        <v>409</v>
      </c>
      <c r="G158" s="358" t="s">
        <v>394</v>
      </c>
      <c r="H158" s="358" t="s">
        <v>394</v>
      </c>
      <c r="I158" s="362">
        <v>57000000</v>
      </c>
      <c r="J158" s="358" t="s">
        <v>394</v>
      </c>
      <c r="K158" s="363">
        <v>57000000</v>
      </c>
      <c r="L158" s="358" t="s">
        <v>394</v>
      </c>
      <c r="M158" s="363">
        <v>57000000</v>
      </c>
      <c r="N158" s="358" t="s">
        <v>394</v>
      </c>
      <c r="O158" s="360">
        <v>57000000</v>
      </c>
      <c r="P158" s="358" t="s">
        <v>394</v>
      </c>
      <c r="Q158" s="360">
        <v>57000000</v>
      </c>
      <c r="R158" s="358" t="s">
        <v>394</v>
      </c>
      <c r="S158" s="360">
        <v>57000000</v>
      </c>
      <c r="T158" s="358" t="s">
        <v>394</v>
      </c>
      <c r="U158" s="360">
        <v>57000000</v>
      </c>
    </row>
    <row r="159" spans="1:21" s="289" customFormat="1" ht="33.75">
      <c r="A159" s="33"/>
      <c r="B159" s="356"/>
      <c r="C159" s="333" t="s">
        <v>63</v>
      </c>
      <c r="D159" s="344"/>
      <c r="E159" s="372" t="s">
        <v>410</v>
      </c>
      <c r="F159" s="373" t="s">
        <v>411</v>
      </c>
      <c r="G159" s="374"/>
      <c r="H159" s="374"/>
      <c r="I159" s="375"/>
      <c r="J159" s="376" t="s">
        <v>394</v>
      </c>
      <c r="K159" s="377"/>
      <c r="L159" s="374" t="s">
        <v>412</v>
      </c>
      <c r="M159" s="378"/>
      <c r="N159" s="374" t="s">
        <v>394</v>
      </c>
      <c r="O159" s="379"/>
      <c r="P159" s="374" t="s">
        <v>394</v>
      </c>
      <c r="Q159" s="379"/>
      <c r="R159" s="374" t="s">
        <v>394</v>
      </c>
      <c r="S159" s="379">
        <f t="shared" ref="S159:S167" si="2">Q159+(Q159*20%)</f>
        <v>0</v>
      </c>
      <c r="T159" s="374" t="s">
        <v>394</v>
      </c>
      <c r="U159" s="379">
        <f t="shared" ref="U159:U167" si="3">S159+(S159*20%)</f>
        <v>0</v>
      </c>
    </row>
    <row r="160" spans="1:21" s="289" customFormat="1" ht="12">
      <c r="A160" s="33"/>
      <c r="B160" s="356"/>
      <c r="C160" s="336"/>
      <c r="D160" s="344"/>
      <c r="E160" s="372"/>
      <c r="F160" s="373" t="s">
        <v>413</v>
      </c>
      <c r="G160" s="374"/>
      <c r="H160" s="374"/>
      <c r="I160" s="375"/>
      <c r="J160" s="376" t="s">
        <v>41</v>
      </c>
      <c r="K160" s="377"/>
      <c r="L160" s="376" t="s">
        <v>414</v>
      </c>
      <c r="M160" s="378"/>
      <c r="N160" s="376" t="s">
        <v>414</v>
      </c>
      <c r="O160" s="379"/>
      <c r="P160" s="374" t="s">
        <v>415</v>
      </c>
      <c r="Q160" s="379"/>
      <c r="R160" s="374" t="s">
        <v>416</v>
      </c>
      <c r="S160" s="379"/>
      <c r="T160" s="374" t="s">
        <v>416</v>
      </c>
      <c r="U160" s="379"/>
    </row>
    <row r="161" spans="1:21" s="289" customFormat="1" ht="22.5">
      <c r="A161" s="33"/>
      <c r="B161" s="356"/>
      <c r="C161" s="336"/>
      <c r="D161" s="344"/>
      <c r="E161" s="372"/>
      <c r="F161" s="373" t="s">
        <v>417</v>
      </c>
      <c r="G161" s="374"/>
      <c r="H161" s="374"/>
      <c r="I161" s="375"/>
      <c r="J161" s="376" t="s">
        <v>418</v>
      </c>
      <c r="K161" s="377"/>
      <c r="L161" s="376" t="s">
        <v>419</v>
      </c>
      <c r="M161" s="378"/>
      <c r="N161" s="374" t="s">
        <v>420</v>
      </c>
      <c r="O161" s="379"/>
      <c r="P161" s="374" t="s">
        <v>421</v>
      </c>
      <c r="Q161" s="379"/>
      <c r="R161" s="374" t="s">
        <v>412</v>
      </c>
      <c r="S161" s="379"/>
      <c r="T161" s="374" t="s">
        <v>412</v>
      </c>
      <c r="U161" s="379"/>
    </row>
    <row r="162" spans="1:21" s="289" customFormat="1" ht="22.5">
      <c r="A162" s="33"/>
      <c r="B162" s="356"/>
      <c r="C162" s="336"/>
      <c r="D162" s="344"/>
      <c r="E162" s="372"/>
      <c r="F162" s="373" t="s">
        <v>422</v>
      </c>
      <c r="G162" s="374"/>
      <c r="H162" s="374"/>
      <c r="I162" s="375"/>
      <c r="J162" s="376" t="s">
        <v>423</v>
      </c>
      <c r="K162" s="377"/>
      <c r="L162" s="376" t="s">
        <v>355</v>
      </c>
      <c r="M162" s="378"/>
      <c r="N162" s="374" t="s">
        <v>41</v>
      </c>
      <c r="O162" s="379"/>
      <c r="P162" s="374" t="s">
        <v>43</v>
      </c>
      <c r="Q162" s="379"/>
      <c r="R162" s="374" t="s">
        <v>366</v>
      </c>
      <c r="S162" s="379"/>
      <c r="T162" s="374" t="s">
        <v>366</v>
      </c>
      <c r="U162" s="379"/>
    </row>
    <row r="163" spans="1:21" s="289" customFormat="1" ht="22.5">
      <c r="A163" s="33"/>
      <c r="B163" s="356"/>
      <c r="C163" s="35" t="s">
        <v>64</v>
      </c>
      <c r="D163" s="344"/>
      <c r="E163" s="372" t="s">
        <v>424</v>
      </c>
      <c r="F163" s="380" t="s">
        <v>425</v>
      </c>
      <c r="G163" s="381"/>
      <c r="H163" s="381"/>
      <c r="I163" s="382"/>
      <c r="J163" s="381" t="s">
        <v>394</v>
      </c>
      <c r="K163" s="383">
        <v>50000000</v>
      </c>
      <c r="L163" s="381" t="s">
        <v>394</v>
      </c>
      <c r="M163" s="384">
        <v>50000000</v>
      </c>
      <c r="N163" s="381" t="s">
        <v>394</v>
      </c>
      <c r="O163" s="385">
        <f>M163+(M163*20%)</f>
        <v>60000000</v>
      </c>
      <c r="P163" s="381" t="s">
        <v>394</v>
      </c>
      <c r="Q163" s="385">
        <f>O163+(O163*20%)</f>
        <v>72000000</v>
      </c>
      <c r="R163" s="381" t="s">
        <v>394</v>
      </c>
      <c r="S163" s="385">
        <f t="shared" si="2"/>
        <v>86400000</v>
      </c>
      <c r="T163" s="381" t="s">
        <v>394</v>
      </c>
      <c r="U163" s="385">
        <f t="shared" si="3"/>
        <v>103680000</v>
      </c>
    </row>
    <row r="164" spans="1:21" s="289" customFormat="1" ht="22.5">
      <c r="A164" s="33"/>
      <c r="B164" s="356"/>
      <c r="C164" s="336"/>
      <c r="D164" s="344"/>
      <c r="E164" s="372" t="s">
        <v>426</v>
      </c>
      <c r="F164" s="380" t="s">
        <v>427</v>
      </c>
      <c r="G164" s="381"/>
      <c r="H164" s="381"/>
      <c r="I164" s="382"/>
      <c r="J164" s="381"/>
      <c r="K164" s="383"/>
      <c r="L164" s="381" t="s">
        <v>394</v>
      </c>
      <c r="M164" s="384">
        <v>100000000</v>
      </c>
      <c r="N164" s="381" t="s">
        <v>394</v>
      </c>
      <c r="O164" s="385">
        <f>M164+(M164*20%)</f>
        <v>120000000</v>
      </c>
      <c r="P164" s="381" t="s">
        <v>394</v>
      </c>
      <c r="Q164" s="385">
        <f>O164+(O164*20%)</f>
        <v>144000000</v>
      </c>
      <c r="R164" s="381" t="s">
        <v>394</v>
      </c>
      <c r="S164" s="385">
        <f t="shared" si="2"/>
        <v>172800000</v>
      </c>
      <c r="T164" s="381" t="s">
        <v>394</v>
      </c>
      <c r="U164" s="385">
        <f t="shared" si="3"/>
        <v>207360000</v>
      </c>
    </row>
    <row r="165" spans="1:21" s="289" customFormat="1" ht="22.5">
      <c r="A165" s="33"/>
      <c r="B165" s="356"/>
      <c r="C165" s="336"/>
      <c r="D165" s="344"/>
      <c r="E165" s="372" t="s">
        <v>428</v>
      </c>
      <c r="F165" s="380" t="s">
        <v>429</v>
      </c>
      <c r="G165" s="381"/>
      <c r="H165" s="381"/>
      <c r="I165" s="382"/>
      <c r="J165" s="381"/>
      <c r="K165" s="383"/>
      <c r="L165" s="381" t="s">
        <v>394</v>
      </c>
      <c r="M165" s="384">
        <f>'[1]Rekap Dinas+Puskesmas'!$G$104</f>
        <v>230908500</v>
      </c>
      <c r="N165" s="381" t="s">
        <v>394</v>
      </c>
      <c r="O165" s="385">
        <f>M165+(M165*20%)</f>
        <v>277090200</v>
      </c>
      <c r="P165" s="381" t="s">
        <v>394</v>
      </c>
      <c r="Q165" s="385">
        <f>O165+(O165*20%)</f>
        <v>332508240</v>
      </c>
      <c r="R165" s="381" t="s">
        <v>394</v>
      </c>
      <c r="S165" s="385">
        <f t="shared" si="2"/>
        <v>399009888</v>
      </c>
      <c r="T165" s="381" t="s">
        <v>394</v>
      </c>
      <c r="U165" s="385">
        <f t="shared" si="3"/>
        <v>478811865.60000002</v>
      </c>
    </row>
    <row r="166" spans="1:21" s="289" customFormat="1" ht="33.75">
      <c r="A166" s="33"/>
      <c r="B166" s="356"/>
      <c r="C166" s="336"/>
      <c r="D166" s="344"/>
      <c r="E166" s="372" t="s">
        <v>430</v>
      </c>
      <c r="F166" s="380" t="s">
        <v>431</v>
      </c>
      <c r="G166" s="381"/>
      <c r="H166" s="381"/>
      <c r="I166" s="382"/>
      <c r="J166" s="381"/>
      <c r="K166" s="383"/>
      <c r="L166" s="381" t="s">
        <v>394</v>
      </c>
      <c r="M166" s="384">
        <v>200000000</v>
      </c>
      <c r="N166" s="381" t="s">
        <v>394</v>
      </c>
      <c r="O166" s="385">
        <f>M166+(M166*20%)</f>
        <v>240000000</v>
      </c>
      <c r="P166" s="381" t="s">
        <v>394</v>
      </c>
      <c r="Q166" s="385">
        <f>O166+(O166*20%)</f>
        <v>288000000</v>
      </c>
      <c r="R166" s="381" t="s">
        <v>394</v>
      </c>
      <c r="S166" s="385">
        <f t="shared" si="2"/>
        <v>345600000</v>
      </c>
      <c r="T166" s="381" t="s">
        <v>394</v>
      </c>
      <c r="U166" s="385">
        <f t="shared" si="3"/>
        <v>414720000</v>
      </c>
    </row>
    <row r="167" spans="1:21" s="289" customFormat="1" ht="22.5">
      <c r="A167" s="38"/>
      <c r="B167" s="386"/>
      <c r="C167" s="387"/>
      <c r="D167" s="340"/>
      <c r="E167" s="372" t="s">
        <v>432</v>
      </c>
      <c r="F167" s="380" t="s">
        <v>433</v>
      </c>
      <c r="G167" s="381"/>
      <c r="H167" s="381"/>
      <c r="I167" s="382"/>
      <c r="J167" s="381"/>
      <c r="K167" s="383"/>
      <c r="L167" s="381" t="s">
        <v>394</v>
      </c>
      <c r="M167" s="384">
        <v>100000000</v>
      </c>
      <c r="N167" s="381" t="s">
        <v>394</v>
      </c>
      <c r="O167" s="385">
        <f>M167+(M167*20%)</f>
        <v>120000000</v>
      </c>
      <c r="P167" s="381" t="s">
        <v>394</v>
      </c>
      <c r="Q167" s="385">
        <f>O167+(O167*20%)</f>
        <v>144000000</v>
      </c>
      <c r="R167" s="381" t="s">
        <v>394</v>
      </c>
      <c r="S167" s="385">
        <f t="shared" si="2"/>
        <v>172800000</v>
      </c>
      <c r="T167" s="381" t="s">
        <v>394</v>
      </c>
      <c r="U167" s="385">
        <f t="shared" si="3"/>
        <v>207360000</v>
      </c>
    </row>
    <row r="168" spans="1:21" s="275" customFormat="1" ht="12">
      <c r="A168" s="388"/>
      <c r="B168" s="389"/>
      <c r="C168" s="390"/>
      <c r="D168" s="302"/>
      <c r="E168" s="391"/>
      <c r="F168" s="392"/>
      <c r="G168" s="393"/>
      <c r="H168" s="393"/>
      <c r="I168" s="394"/>
      <c r="J168" s="393"/>
      <c r="K168" s="395"/>
      <c r="L168" s="393"/>
      <c r="M168" s="395"/>
      <c r="N168" s="393"/>
      <c r="O168" s="396"/>
      <c r="P168" s="393"/>
      <c r="Q168" s="396"/>
      <c r="R168" s="393"/>
      <c r="S168" s="396"/>
      <c r="T168" s="393"/>
      <c r="U168" s="396"/>
    </row>
    <row r="169" spans="1:21" s="284" customFormat="1" ht="24" customHeight="1">
      <c r="A169" s="38"/>
      <c r="B169" s="397"/>
      <c r="C169" s="290"/>
      <c r="D169" s="341" t="s">
        <v>434</v>
      </c>
      <c r="E169" s="342" t="s">
        <v>435</v>
      </c>
      <c r="F169" s="279" t="s">
        <v>260</v>
      </c>
      <c r="G169" s="280"/>
      <c r="H169" s="280"/>
      <c r="I169" s="398"/>
      <c r="J169" s="280"/>
      <c r="K169" s="399"/>
      <c r="L169" s="280"/>
      <c r="M169" s="399"/>
      <c r="N169" s="280"/>
      <c r="O169" s="399"/>
      <c r="P169" s="280"/>
      <c r="Q169" s="399"/>
      <c r="R169" s="279"/>
      <c r="S169" s="399"/>
      <c r="T169" s="279"/>
      <c r="U169" s="399"/>
    </row>
    <row r="170" spans="1:21" s="289" customFormat="1" ht="33.75" customHeight="1">
      <c r="A170" s="901"/>
      <c r="B170" s="344"/>
      <c r="C170" s="344"/>
      <c r="D170" s="344"/>
      <c r="E170" s="290"/>
      <c r="F170" s="286" t="s">
        <v>436</v>
      </c>
      <c r="G170" s="400">
        <v>0</v>
      </c>
      <c r="H170" s="287">
        <v>0.30759999999999998</v>
      </c>
      <c r="I170" s="965"/>
      <c r="J170" s="287">
        <v>0.69230000000000003</v>
      </c>
      <c r="K170" s="965"/>
      <c r="L170" s="234">
        <v>1</v>
      </c>
      <c r="M170" s="965"/>
      <c r="N170" s="234">
        <v>1</v>
      </c>
      <c r="O170" s="965"/>
      <c r="P170" s="234">
        <v>1</v>
      </c>
      <c r="Q170" s="965"/>
      <c r="R170" s="234">
        <v>1</v>
      </c>
      <c r="S170" s="965"/>
      <c r="T170" s="234">
        <v>1</v>
      </c>
      <c r="U170" s="965"/>
    </row>
    <row r="171" spans="1:21" s="289" customFormat="1" ht="33.75" customHeight="1">
      <c r="A171" s="901"/>
      <c r="B171" s="344"/>
      <c r="C171" s="344"/>
      <c r="D171" s="344"/>
      <c r="E171" s="290"/>
      <c r="F171" s="401" t="s">
        <v>437</v>
      </c>
      <c r="G171" s="402">
        <v>0</v>
      </c>
      <c r="H171" s="402" t="s">
        <v>438</v>
      </c>
      <c r="I171" s="965"/>
      <c r="J171" s="402" t="s">
        <v>438</v>
      </c>
      <c r="K171" s="965"/>
      <c r="L171" s="402" t="s">
        <v>438</v>
      </c>
      <c r="M171" s="965"/>
      <c r="N171" s="402" t="s">
        <v>438</v>
      </c>
      <c r="O171" s="965"/>
      <c r="P171" s="402" t="s">
        <v>438</v>
      </c>
      <c r="Q171" s="965"/>
      <c r="R171" s="402" t="s">
        <v>438</v>
      </c>
      <c r="S171" s="965"/>
      <c r="T171" s="402" t="s">
        <v>438</v>
      </c>
      <c r="U171" s="965"/>
    </row>
    <row r="172" spans="1:21" s="289" customFormat="1" ht="33.75" customHeight="1">
      <c r="A172" s="901"/>
      <c r="B172" s="344"/>
      <c r="C172" s="344"/>
      <c r="D172" s="344"/>
      <c r="E172" s="290"/>
      <c r="F172" s="286" t="s">
        <v>439</v>
      </c>
      <c r="G172" s="403" t="s">
        <v>440</v>
      </c>
      <c r="H172" s="404" t="s">
        <v>441</v>
      </c>
      <c r="I172" s="965"/>
      <c r="J172" s="404" t="s">
        <v>442</v>
      </c>
      <c r="K172" s="965"/>
      <c r="L172" s="404" t="s">
        <v>443</v>
      </c>
      <c r="M172" s="965"/>
      <c r="N172" s="404" t="s">
        <v>444</v>
      </c>
      <c r="O172" s="965"/>
      <c r="P172" s="404" t="s">
        <v>445</v>
      </c>
      <c r="Q172" s="965"/>
      <c r="R172" s="404" t="s">
        <v>446</v>
      </c>
      <c r="S172" s="965"/>
      <c r="T172" s="404" t="s">
        <v>446</v>
      </c>
      <c r="U172" s="965"/>
    </row>
    <row r="173" spans="1:21" s="289" customFormat="1" ht="36">
      <c r="A173" s="901"/>
      <c r="B173" s="344"/>
      <c r="C173" s="344"/>
      <c r="D173" s="344"/>
      <c r="E173" s="290"/>
      <c r="F173" s="286" t="s">
        <v>447</v>
      </c>
      <c r="G173" s="400">
        <v>2</v>
      </c>
      <c r="H173" s="400">
        <v>2</v>
      </c>
      <c r="I173" s="965"/>
      <c r="J173" s="400">
        <v>10</v>
      </c>
      <c r="K173" s="965"/>
      <c r="L173" s="400">
        <v>10</v>
      </c>
      <c r="M173" s="965"/>
      <c r="N173" s="400">
        <v>10</v>
      </c>
      <c r="O173" s="965"/>
      <c r="P173" s="400">
        <v>10</v>
      </c>
      <c r="Q173" s="965"/>
      <c r="R173" s="400">
        <v>10</v>
      </c>
      <c r="S173" s="965"/>
      <c r="T173" s="400">
        <v>10</v>
      </c>
      <c r="U173" s="965"/>
    </row>
    <row r="174" spans="1:21" s="289" customFormat="1" ht="33.75" customHeight="1">
      <c r="A174" s="901"/>
      <c r="B174" s="344"/>
      <c r="C174" s="344"/>
      <c r="D174" s="344"/>
      <c r="E174" s="290"/>
      <c r="F174" s="286" t="s">
        <v>448</v>
      </c>
      <c r="G174" s="405">
        <v>5</v>
      </c>
      <c r="H174" s="405">
        <v>6</v>
      </c>
      <c r="I174" s="947"/>
      <c r="J174" s="405">
        <v>7</v>
      </c>
      <c r="K174" s="947"/>
      <c r="L174" s="405">
        <v>8</v>
      </c>
      <c r="M174" s="947"/>
      <c r="N174" s="405">
        <v>9</v>
      </c>
      <c r="O174" s="947"/>
      <c r="P174" s="405">
        <v>10</v>
      </c>
      <c r="Q174" s="947"/>
      <c r="R174" s="405">
        <v>10</v>
      </c>
      <c r="S174" s="947"/>
      <c r="T174" s="405">
        <v>10</v>
      </c>
      <c r="U174" s="947"/>
    </row>
    <row r="175" spans="1:21" s="289" customFormat="1">
      <c r="A175" s="901"/>
      <c r="B175" s="357"/>
      <c r="C175" s="357"/>
      <c r="D175" s="344"/>
      <c r="E175" s="290" t="s">
        <v>267</v>
      </c>
      <c r="F175" s="290"/>
      <c r="G175" s="291"/>
      <c r="H175" s="291"/>
      <c r="I175" s="292"/>
      <c r="J175" s="291"/>
      <c r="K175" s="293"/>
      <c r="L175" s="291"/>
      <c r="M175" s="293"/>
      <c r="N175" s="291"/>
      <c r="O175" s="293"/>
      <c r="P175" s="291"/>
      <c r="Q175" s="293"/>
      <c r="R175" s="290"/>
      <c r="S175" s="293"/>
      <c r="T175" s="290"/>
      <c r="U175" s="293"/>
    </row>
    <row r="176" spans="1:21" s="284" customFormat="1" ht="11.25" customHeight="1">
      <c r="A176" s="901"/>
      <c r="B176" s="397"/>
      <c r="C176" s="397"/>
      <c r="D176" s="344"/>
      <c r="E176" s="37" t="s">
        <v>449</v>
      </c>
      <c r="F176" s="406" t="s">
        <v>450</v>
      </c>
      <c r="G176" s="210" t="s">
        <v>451</v>
      </c>
      <c r="H176" s="210" t="s">
        <v>451</v>
      </c>
      <c r="I176" s="407">
        <v>98000000</v>
      </c>
      <c r="J176" s="408" t="s">
        <v>452</v>
      </c>
      <c r="K176" s="409">
        <v>105000000</v>
      </c>
      <c r="L176" s="408" t="s">
        <v>452</v>
      </c>
      <c r="M176" s="409">
        <v>140000000</v>
      </c>
      <c r="N176" s="408" t="s">
        <v>452</v>
      </c>
      <c r="O176" s="409">
        <v>170000000</v>
      </c>
      <c r="P176" s="408" t="s">
        <v>452</v>
      </c>
      <c r="Q176" s="409">
        <v>270000000</v>
      </c>
      <c r="R176" s="408" t="s">
        <v>453</v>
      </c>
      <c r="S176" s="409">
        <v>90000000</v>
      </c>
      <c r="T176" s="408" t="s">
        <v>454</v>
      </c>
      <c r="U176" s="409">
        <v>90000000</v>
      </c>
    </row>
    <row r="177" spans="1:21" s="289" customFormat="1" ht="11.25" customHeight="1">
      <c r="A177" s="901"/>
      <c r="B177" s="899" t="s">
        <v>65</v>
      </c>
      <c r="C177" s="410" t="s">
        <v>66</v>
      </c>
      <c r="D177" s="344"/>
      <c r="E177" s="33"/>
      <c r="F177" s="406" t="s">
        <v>455</v>
      </c>
      <c r="G177" s="210"/>
      <c r="H177" s="210"/>
      <c r="I177" s="407"/>
      <c r="J177" s="408" t="s">
        <v>456</v>
      </c>
      <c r="K177" s="409"/>
      <c r="L177" s="408" t="s">
        <v>456</v>
      </c>
      <c r="M177" s="409"/>
      <c r="N177" s="408" t="s">
        <v>457</v>
      </c>
      <c r="O177" s="409"/>
      <c r="P177" s="408" t="s">
        <v>457</v>
      </c>
      <c r="Q177" s="409"/>
      <c r="R177" s="408" t="s">
        <v>452</v>
      </c>
      <c r="S177" s="409"/>
      <c r="T177" s="408" t="s">
        <v>452</v>
      </c>
      <c r="U177" s="409"/>
    </row>
    <row r="178" spans="1:21" s="289" customFormat="1">
      <c r="A178" s="901"/>
      <c r="B178" s="899"/>
      <c r="C178" s="411"/>
      <c r="D178" s="344"/>
      <c r="E178" s="33"/>
      <c r="F178" s="412" t="s">
        <v>458</v>
      </c>
      <c r="G178" s="210" t="s">
        <v>459</v>
      </c>
      <c r="H178" s="210" t="s">
        <v>459</v>
      </c>
      <c r="I178" s="407"/>
      <c r="J178" s="408" t="s">
        <v>457</v>
      </c>
      <c r="K178" s="409"/>
      <c r="L178" s="408" t="s">
        <v>457</v>
      </c>
      <c r="M178" s="409"/>
      <c r="N178" s="408" t="s">
        <v>457</v>
      </c>
      <c r="O178" s="409"/>
      <c r="P178" s="408" t="s">
        <v>460</v>
      </c>
      <c r="Q178" s="409"/>
      <c r="R178" s="408" t="s">
        <v>461</v>
      </c>
      <c r="S178" s="409"/>
      <c r="T178" s="408" t="s">
        <v>461</v>
      </c>
      <c r="U178" s="409"/>
    </row>
    <row r="179" spans="1:21" s="289" customFormat="1">
      <c r="A179" s="901"/>
      <c r="B179" s="899"/>
      <c r="C179" s="411"/>
      <c r="D179" s="344"/>
      <c r="E179" s="33"/>
      <c r="F179" s="412" t="s">
        <v>462</v>
      </c>
      <c r="G179" s="210" t="s">
        <v>463</v>
      </c>
      <c r="H179" s="210" t="s">
        <v>463</v>
      </c>
      <c r="I179" s="407"/>
      <c r="J179" s="408" t="s">
        <v>464</v>
      </c>
      <c r="K179" s="409"/>
      <c r="L179" s="408" t="s">
        <v>464</v>
      </c>
      <c r="M179" s="409"/>
      <c r="N179" s="408" t="s">
        <v>464</v>
      </c>
      <c r="O179" s="409"/>
      <c r="P179" s="408" t="s">
        <v>464</v>
      </c>
      <c r="Q179" s="409"/>
      <c r="R179" s="408" t="s">
        <v>465</v>
      </c>
      <c r="S179" s="409"/>
      <c r="T179" s="408" t="s">
        <v>466</v>
      </c>
      <c r="U179" s="409"/>
    </row>
    <row r="180" spans="1:21" s="289" customFormat="1">
      <c r="A180" s="901"/>
      <c r="B180" s="899"/>
      <c r="C180" s="411"/>
      <c r="D180" s="344"/>
      <c r="E180" s="33"/>
      <c r="F180" s="412" t="s">
        <v>467</v>
      </c>
      <c r="G180" s="210" t="s">
        <v>468</v>
      </c>
      <c r="H180" s="210" t="s">
        <v>468</v>
      </c>
      <c r="I180" s="413"/>
      <c r="J180" s="408" t="s">
        <v>469</v>
      </c>
      <c r="K180" s="414"/>
      <c r="L180" s="408" t="s">
        <v>469</v>
      </c>
      <c r="M180" s="415"/>
      <c r="N180" s="408" t="s">
        <v>469</v>
      </c>
      <c r="O180" s="415"/>
      <c r="P180" s="408" t="s">
        <v>469</v>
      </c>
      <c r="Q180" s="415"/>
      <c r="R180" s="408" t="s">
        <v>469</v>
      </c>
      <c r="S180" s="416"/>
      <c r="T180" s="417" t="s">
        <v>466</v>
      </c>
      <c r="U180" s="416"/>
    </row>
    <row r="181" spans="1:21" s="289" customFormat="1">
      <c r="A181" s="901"/>
      <c r="B181" s="899"/>
      <c r="C181" s="411"/>
      <c r="D181" s="344"/>
      <c r="E181" s="33"/>
      <c r="F181" s="412" t="s">
        <v>470</v>
      </c>
      <c r="G181" s="210" t="s">
        <v>471</v>
      </c>
      <c r="H181" s="210" t="s">
        <v>471</v>
      </c>
      <c r="I181" s="413"/>
      <c r="J181" s="418" t="s">
        <v>457</v>
      </c>
      <c r="K181" s="414"/>
      <c r="L181" s="418" t="s">
        <v>457</v>
      </c>
      <c r="M181" s="416"/>
      <c r="N181" s="418" t="s">
        <v>457</v>
      </c>
      <c r="O181" s="416"/>
      <c r="P181" s="418" t="s">
        <v>460</v>
      </c>
      <c r="Q181" s="416"/>
      <c r="R181" s="418" t="s">
        <v>460</v>
      </c>
      <c r="S181" s="415"/>
      <c r="T181" s="418" t="s">
        <v>472</v>
      </c>
      <c r="U181" s="415"/>
    </row>
    <row r="182" spans="1:21" s="289" customFormat="1">
      <c r="A182" s="901"/>
      <c r="B182" s="899"/>
      <c r="C182" s="411"/>
      <c r="D182" s="344"/>
      <c r="E182" s="38"/>
      <c r="F182" s="412" t="s">
        <v>473</v>
      </c>
      <c r="G182" s="210" t="s">
        <v>474</v>
      </c>
      <c r="H182" s="210" t="s">
        <v>474</v>
      </c>
      <c r="I182" s="413"/>
      <c r="J182" s="418" t="s">
        <v>457</v>
      </c>
      <c r="K182" s="414"/>
      <c r="L182" s="418" t="s">
        <v>460</v>
      </c>
      <c r="M182" s="416"/>
      <c r="N182" s="418" t="s">
        <v>457</v>
      </c>
      <c r="O182" s="416"/>
      <c r="P182" s="418" t="s">
        <v>457</v>
      </c>
      <c r="Q182" s="416"/>
      <c r="R182" s="418" t="s">
        <v>457</v>
      </c>
      <c r="S182" s="419"/>
      <c r="T182" s="418" t="s">
        <v>472</v>
      </c>
      <c r="U182" s="419"/>
    </row>
    <row r="183" spans="1:21" s="289" customFormat="1">
      <c r="A183" s="901"/>
      <c r="B183" s="899"/>
      <c r="C183" s="411"/>
      <c r="D183" s="344"/>
      <c r="E183" s="38"/>
      <c r="F183" s="412" t="s">
        <v>475</v>
      </c>
      <c r="G183" s="210" t="s">
        <v>476</v>
      </c>
      <c r="H183" s="210" t="s">
        <v>476</v>
      </c>
      <c r="I183" s="413"/>
      <c r="J183" s="418" t="s">
        <v>460</v>
      </c>
      <c r="K183" s="414"/>
      <c r="L183" s="418" t="s">
        <v>460</v>
      </c>
      <c r="M183" s="414"/>
      <c r="N183" s="418" t="s">
        <v>457</v>
      </c>
      <c r="O183" s="414"/>
      <c r="P183" s="418" t="s">
        <v>457</v>
      </c>
      <c r="Q183" s="414"/>
      <c r="R183" s="418" t="s">
        <v>456</v>
      </c>
      <c r="S183" s="419"/>
      <c r="T183" s="418" t="s">
        <v>461</v>
      </c>
      <c r="U183" s="419"/>
    </row>
    <row r="184" spans="1:21" s="289" customFormat="1">
      <c r="A184" s="901"/>
      <c r="B184" s="899"/>
      <c r="C184" s="411"/>
      <c r="D184" s="344"/>
      <c r="E184" s="38"/>
      <c r="F184" s="412" t="s">
        <v>477</v>
      </c>
      <c r="G184" s="210"/>
      <c r="H184" s="210"/>
      <c r="I184" s="413"/>
      <c r="J184" s="418" t="s">
        <v>457</v>
      </c>
      <c r="K184" s="414"/>
      <c r="L184" s="418" t="s">
        <v>457</v>
      </c>
      <c r="M184" s="414"/>
      <c r="N184" s="418" t="s">
        <v>457</v>
      </c>
      <c r="O184" s="414"/>
      <c r="P184" s="418" t="s">
        <v>456</v>
      </c>
      <c r="Q184" s="414"/>
      <c r="R184" s="418" t="s">
        <v>457</v>
      </c>
      <c r="S184" s="419"/>
      <c r="T184" s="418" t="s">
        <v>461</v>
      </c>
      <c r="U184" s="419"/>
    </row>
    <row r="185" spans="1:21" s="289" customFormat="1">
      <c r="A185" s="901"/>
      <c r="B185" s="899"/>
      <c r="C185" s="411"/>
      <c r="D185" s="344"/>
      <c r="E185" s="38"/>
      <c r="F185" s="412" t="s">
        <v>478</v>
      </c>
      <c r="G185" s="210"/>
      <c r="H185" s="210"/>
      <c r="I185" s="413"/>
      <c r="J185" s="418" t="s">
        <v>457</v>
      </c>
      <c r="K185" s="414"/>
      <c r="L185" s="418" t="s">
        <v>457</v>
      </c>
      <c r="M185" s="414"/>
      <c r="N185" s="418" t="s">
        <v>457</v>
      </c>
      <c r="O185" s="414"/>
      <c r="P185" s="418" t="s">
        <v>457</v>
      </c>
      <c r="Q185" s="414"/>
      <c r="R185" s="418" t="s">
        <v>457</v>
      </c>
      <c r="S185" s="419"/>
      <c r="T185" s="418" t="s">
        <v>461</v>
      </c>
      <c r="U185" s="419"/>
    </row>
    <row r="186" spans="1:21" s="289" customFormat="1">
      <c r="A186" s="901"/>
      <c r="B186" s="899"/>
      <c r="C186" s="411"/>
      <c r="D186" s="344"/>
      <c r="E186" s="38"/>
      <c r="F186" s="420" t="s">
        <v>479</v>
      </c>
      <c r="G186" s="210"/>
      <c r="H186" s="210"/>
      <c r="I186" s="413"/>
      <c r="J186" s="418" t="s">
        <v>456</v>
      </c>
      <c r="K186" s="414"/>
      <c r="L186" s="418" t="s">
        <v>456</v>
      </c>
      <c r="M186" s="414"/>
      <c r="N186" s="418" t="s">
        <v>456</v>
      </c>
      <c r="O186" s="414"/>
      <c r="P186" s="418" t="s">
        <v>457</v>
      </c>
      <c r="Q186" s="414"/>
      <c r="R186" s="418" t="s">
        <v>457</v>
      </c>
      <c r="S186" s="419"/>
      <c r="T186" s="418" t="s">
        <v>453</v>
      </c>
      <c r="U186" s="419"/>
    </row>
    <row r="187" spans="1:21" s="289" customFormat="1">
      <c r="A187" s="901"/>
      <c r="B187" s="899"/>
      <c r="C187" s="411"/>
      <c r="D187" s="344"/>
      <c r="E187" s="38"/>
      <c r="F187" s="420" t="s">
        <v>480</v>
      </c>
      <c r="G187" s="210"/>
      <c r="H187" s="210"/>
      <c r="I187" s="413"/>
      <c r="J187" s="418" t="s">
        <v>456</v>
      </c>
      <c r="K187" s="414"/>
      <c r="L187" s="418" t="s">
        <v>456</v>
      </c>
      <c r="M187" s="414"/>
      <c r="N187" s="418" t="s">
        <v>456</v>
      </c>
      <c r="O187" s="414"/>
      <c r="P187" s="418" t="s">
        <v>456</v>
      </c>
      <c r="Q187" s="414"/>
      <c r="R187" s="418" t="s">
        <v>457</v>
      </c>
      <c r="S187" s="419"/>
      <c r="T187" s="418" t="s">
        <v>452</v>
      </c>
      <c r="U187" s="419"/>
    </row>
    <row r="188" spans="1:21" s="289" customFormat="1" ht="25.5" customHeight="1">
      <c r="A188" s="901"/>
      <c r="B188" s="899"/>
      <c r="C188" s="411"/>
      <c r="D188" s="344"/>
      <c r="E188" s="32" t="s">
        <v>481</v>
      </c>
      <c r="F188" s="30" t="s">
        <v>482</v>
      </c>
      <c r="G188" s="36" t="s">
        <v>483</v>
      </c>
      <c r="H188" s="36">
        <v>20</v>
      </c>
      <c r="I188" s="362"/>
      <c r="J188" s="36">
        <v>25</v>
      </c>
      <c r="K188" s="363">
        <v>350000000</v>
      </c>
      <c r="L188" s="36">
        <v>30</v>
      </c>
      <c r="M188" s="363">
        <v>425000000</v>
      </c>
      <c r="N188" s="36">
        <v>40</v>
      </c>
      <c r="O188" s="363">
        <v>500000000</v>
      </c>
      <c r="P188" s="40">
        <v>50</v>
      </c>
      <c r="Q188" s="363">
        <v>750000000</v>
      </c>
      <c r="R188" s="40">
        <v>60</v>
      </c>
      <c r="S188" s="363">
        <v>207276000</v>
      </c>
      <c r="T188" s="40">
        <v>60</v>
      </c>
      <c r="U188" s="363">
        <v>207276000</v>
      </c>
    </row>
    <row r="189" spans="1:21" s="289" customFormat="1" ht="22.5" customHeight="1">
      <c r="A189" s="33"/>
      <c r="B189" s="899" t="s">
        <v>67</v>
      </c>
      <c r="C189" s="30" t="s">
        <v>68</v>
      </c>
      <c r="D189" s="344"/>
      <c r="E189" s="32" t="s">
        <v>484</v>
      </c>
      <c r="F189" s="30" t="s">
        <v>485</v>
      </c>
      <c r="G189" s="43">
        <v>0.7</v>
      </c>
      <c r="H189" s="36">
        <v>75</v>
      </c>
      <c r="I189" s="362">
        <v>84000000</v>
      </c>
      <c r="J189" s="40">
        <v>75</v>
      </c>
      <c r="K189" s="363">
        <v>95000000</v>
      </c>
      <c r="L189" s="40">
        <v>78</v>
      </c>
      <c r="M189" s="363">
        <v>125000000</v>
      </c>
      <c r="N189" s="40">
        <v>78</v>
      </c>
      <c r="O189" s="363">
        <v>155000000</v>
      </c>
      <c r="P189" s="40">
        <v>80</v>
      </c>
      <c r="Q189" s="363">
        <v>215000000</v>
      </c>
      <c r="R189" s="40">
        <v>80</v>
      </c>
      <c r="S189" s="363">
        <v>80000000</v>
      </c>
      <c r="T189" s="40">
        <v>80</v>
      </c>
      <c r="U189" s="363">
        <v>80000000</v>
      </c>
    </row>
    <row r="190" spans="1:21" s="289" customFormat="1" ht="22.5">
      <c r="A190" s="33"/>
      <c r="B190" s="899"/>
      <c r="C190" s="44" t="s">
        <v>69</v>
      </c>
      <c r="D190" s="344"/>
      <c r="E190" s="69" t="s">
        <v>486</v>
      </c>
      <c r="F190" s="45" t="s">
        <v>487</v>
      </c>
      <c r="G190" s="43">
        <v>0.85</v>
      </c>
      <c r="H190" s="46">
        <v>75</v>
      </c>
      <c r="I190" s="382">
        <v>130000000</v>
      </c>
      <c r="J190" s="421">
        <v>75</v>
      </c>
      <c r="K190" s="383">
        <v>130000000</v>
      </c>
      <c r="L190" s="421">
        <v>78</v>
      </c>
      <c r="M190" s="383">
        <v>145000000</v>
      </c>
      <c r="N190" s="421">
        <v>78</v>
      </c>
      <c r="O190" s="383">
        <v>160000000</v>
      </c>
      <c r="P190" s="421">
        <v>80</v>
      </c>
      <c r="Q190" s="383">
        <v>280000000</v>
      </c>
      <c r="R190" s="421">
        <v>80</v>
      </c>
      <c r="S190" s="383">
        <v>80000000</v>
      </c>
      <c r="T190" s="421">
        <v>80</v>
      </c>
      <c r="U190" s="383">
        <v>80000000</v>
      </c>
    </row>
    <row r="191" spans="1:21" s="289" customFormat="1" ht="22.5">
      <c r="A191" s="33"/>
      <c r="B191" s="899"/>
      <c r="C191" s="422"/>
      <c r="D191" s="344"/>
      <c r="E191" s="32" t="s">
        <v>488</v>
      </c>
      <c r="F191" s="30" t="s">
        <v>489</v>
      </c>
      <c r="G191" s="43">
        <v>1</v>
      </c>
      <c r="H191" s="46">
        <v>75</v>
      </c>
      <c r="I191" s="382">
        <v>400000000</v>
      </c>
      <c r="J191" s="421">
        <v>80</v>
      </c>
      <c r="K191" s="383">
        <v>800000000</v>
      </c>
      <c r="L191" s="421">
        <v>82</v>
      </c>
      <c r="M191" s="383">
        <v>900000000</v>
      </c>
      <c r="N191" s="421">
        <v>85</v>
      </c>
      <c r="O191" s="383">
        <v>900000000</v>
      </c>
      <c r="P191" s="421">
        <v>88</v>
      </c>
      <c r="Q191" s="383">
        <v>1100000000</v>
      </c>
      <c r="R191" s="421">
        <v>86</v>
      </c>
      <c r="S191" s="383">
        <v>490000000</v>
      </c>
      <c r="T191" s="421">
        <v>86</v>
      </c>
      <c r="U191" s="383">
        <v>490000000</v>
      </c>
    </row>
    <row r="192" spans="1:21" s="289" customFormat="1" ht="33.75">
      <c r="A192" s="33"/>
      <c r="B192" s="899"/>
      <c r="C192" s="422"/>
      <c r="D192" s="344"/>
      <c r="E192" s="423" t="s">
        <v>490</v>
      </c>
      <c r="F192" s="424" t="s">
        <v>491</v>
      </c>
      <c r="G192" s="425" t="s">
        <v>156</v>
      </c>
      <c r="H192" s="425">
        <v>16</v>
      </c>
      <c r="I192" s="426">
        <v>95000000</v>
      </c>
      <c r="J192" s="425">
        <v>16</v>
      </c>
      <c r="K192" s="427">
        <v>150000000</v>
      </c>
      <c r="L192" s="425">
        <v>16</v>
      </c>
      <c r="M192" s="427">
        <v>185000000</v>
      </c>
      <c r="N192" s="425">
        <v>16</v>
      </c>
      <c r="O192" s="427">
        <v>225000000</v>
      </c>
      <c r="P192" s="425">
        <v>16</v>
      </c>
      <c r="Q192" s="427">
        <v>285000000</v>
      </c>
      <c r="R192" s="425">
        <v>16</v>
      </c>
      <c r="S192" s="428">
        <v>126500000</v>
      </c>
      <c r="T192" s="425">
        <v>16</v>
      </c>
      <c r="U192" s="428">
        <v>126500000</v>
      </c>
    </row>
    <row r="193" spans="1:22" s="289" customFormat="1" ht="37.5" customHeight="1">
      <c r="A193" s="33"/>
      <c r="B193" s="899"/>
      <c r="C193" s="422"/>
      <c r="D193" s="344"/>
      <c r="E193" s="32" t="s">
        <v>492</v>
      </c>
      <c r="F193" s="32" t="s">
        <v>493</v>
      </c>
      <c r="G193" s="429" t="s">
        <v>494</v>
      </c>
      <c r="H193" s="358">
        <v>72</v>
      </c>
      <c r="I193" s="362">
        <v>55000000</v>
      </c>
      <c r="J193" s="358">
        <v>75</v>
      </c>
      <c r="K193" s="360">
        <v>55000000</v>
      </c>
      <c r="L193" s="358">
        <v>75</v>
      </c>
      <c r="M193" s="363">
        <v>75000000</v>
      </c>
      <c r="N193" s="358">
        <v>76</v>
      </c>
      <c r="O193" s="363">
        <v>80000000</v>
      </c>
      <c r="P193" s="358">
        <v>78</v>
      </c>
      <c r="Q193" s="363">
        <v>135000000</v>
      </c>
      <c r="R193" s="358">
        <v>80</v>
      </c>
      <c r="S193" s="363">
        <v>55000000</v>
      </c>
      <c r="T193" s="358">
        <v>80</v>
      </c>
      <c r="U193" s="363">
        <v>55000000</v>
      </c>
      <c r="V193" s="430"/>
    </row>
    <row r="194" spans="1:22" s="284" customFormat="1" ht="45">
      <c r="A194" s="33"/>
      <c r="B194" s="32" t="s">
        <v>70</v>
      </c>
      <c r="C194" s="30" t="s">
        <v>71</v>
      </c>
      <c r="D194" s="344"/>
      <c r="E194" s="431" t="s">
        <v>495</v>
      </c>
      <c r="F194" s="432" t="s">
        <v>496</v>
      </c>
      <c r="G194" s="43">
        <v>0.15</v>
      </c>
      <c r="H194" s="43">
        <v>0.15</v>
      </c>
      <c r="I194" s="433">
        <v>30000000</v>
      </c>
      <c r="J194" s="43">
        <v>0.15</v>
      </c>
      <c r="K194" s="434">
        <v>40000000</v>
      </c>
      <c r="L194" s="43">
        <v>0.15</v>
      </c>
      <c r="M194" s="434">
        <v>65000000</v>
      </c>
      <c r="N194" s="43">
        <v>0.15</v>
      </c>
      <c r="O194" s="434">
        <v>95000000</v>
      </c>
      <c r="P194" s="43">
        <v>0.15</v>
      </c>
      <c r="Q194" s="434">
        <v>125000000</v>
      </c>
      <c r="R194" s="43">
        <v>0.15</v>
      </c>
      <c r="S194" s="297">
        <v>69000000</v>
      </c>
      <c r="T194" s="43">
        <v>0.15</v>
      </c>
      <c r="U194" s="297">
        <v>69000000</v>
      </c>
    </row>
    <row r="195" spans="1:22" s="289" customFormat="1" ht="22.5" customHeight="1">
      <c r="A195" s="33"/>
      <c r="B195" s="894" t="s">
        <v>72</v>
      </c>
      <c r="C195" s="48" t="s">
        <v>73</v>
      </c>
      <c r="D195" s="344"/>
      <c r="E195" s="435" t="s">
        <v>497</v>
      </c>
      <c r="F195" s="39" t="s">
        <v>498</v>
      </c>
      <c r="G195" s="43">
        <v>1</v>
      </c>
      <c r="H195" s="43">
        <v>0.85</v>
      </c>
      <c r="I195" s="433">
        <v>15000000</v>
      </c>
      <c r="J195" s="43">
        <v>0.85</v>
      </c>
      <c r="K195" s="434">
        <v>20000000</v>
      </c>
      <c r="L195" s="43">
        <v>0.85</v>
      </c>
      <c r="M195" s="434">
        <v>35000000</v>
      </c>
      <c r="N195" s="43">
        <v>0.9</v>
      </c>
      <c r="O195" s="434">
        <v>60000000</v>
      </c>
      <c r="P195" s="43">
        <v>0.95</v>
      </c>
      <c r="Q195" s="434">
        <v>145000000</v>
      </c>
      <c r="R195" s="43">
        <v>1</v>
      </c>
      <c r="S195" s="297">
        <v>34500000</v>
      </c>
      <c r="T195" s="43">
        <v>1</v>
      </c>
      <c r="U195" s="297">
        <v>34500000</v>
      </c>
    </row>
    <row r="196" spans="1:22" s="289" customFormat="1" ht="22.5">
      <c r="A196" s="33"/>
      <c r="B196" s="895"/>
      <c r="C196" s="436" t="s">
        <v>346</v>
      </c>
      <c r="D196" s="344"/>
      <c r="E196" s="437" t="s">
        <v>346</v>
      </c>
      <c r="F196" s="39" t="s">
        <v>499</v>
      </c>
      <c r="G196" s="43">
        <v>1</v>
      </c>
      <c r="H196" s="43">
        <v>1</v>
      </c>
      <c r="I196" s="296">
        <v>50000000</v>
      </c>
      <c r="J196" s="43">
        <v>1</v>
      </c>
      <c r="K196" s="434">
        <v>65000000</v>
      </c>
      <c r="L196" s="43">
        <v>1</v>
      </c>
      <c r="M196" s="434">
        <v>90000000</v>
      </c>
      <c r="N196" s="43">
        <v>1</v>
      </c>
      <c r="O196" s="434">
        <v>120000000</v>
      </c>
      <c r="P196" s="43">
        <v>1</v>
      </c>
      <c r="Q196" s="434">
        <v>115000000</v>
      </c>
      <c r="R196" s="43">
        <v>1</v>
      </c>
      <c r="S196" s="434">
        <v>85000000</v>
      </c>
      <c r="T196" s="43">
        <v>1</v>
      </c>
      <c r="U196" s="434">
        <v>85000000</v>
      </c>
    </row>
    <row r="197" spans="1:22" s="284" customFormat="1" ht="22.5">
      <c r="A197" s="33"/>
      <c r="B197" s="895"/>
      <c r="C197" s="438"/>
      <c r="D197" s="344"/>
      <c r="E197" s="439"/>
      <c r="F197" s="30" t="s">
        <v>500</v>
      </c>
      <c r="G197" s="43">
        <v>0.7</v>
      </c>
      <c r="H197" s="43">
        <v>0.75</v>
      </c>
      <c r="I197" s="433"/>
      <c r="J197" s="43">
        <v>0.8</v>
      </c>
      <c r="K197" s="434"/>
      <c r="L197" s="43">
        <v>0.85</v>
      </c>
      <c r="M197" s="434">
        <v>70000000</v>
      </c>
      <c r="N197" s="43">
        <v>0.9</v>
      </c>
      <c r="O197" s="434">
        <v>50000000</v>
      </c>
      <c r="P197" s="43">
        <v>0.92</v>
      </c>
      <c r="Q197" s="434">
        <v>75000000</v>
      </c>
      <c r="R197" s="43">
        <v>0.95</v>
      </c>
      <c r="S197" s="434">
        <v>45000000</v>
      </c>
      <c r="T197" s="43">
        <v>0.95</v>
      </c>
      <c r="U197" s="434">
        <v>45000000</v>
      </c>
    </row>
    <row r="198" spans="1:22" s="289" customFormat="1">
      <c r="A198" s="33"/>
      <c r="B198" s="895"/>
      <c r="C198" s="440"/>
      <c r="D198" s="344"/>
      <c r="E198" s="441"/>
      <c r="F198" s="442" t="s">
        <v>501</v>
      </c>
      <c r="G198" s="443"/>
      <c r="H198" s="443"/>
      <c r="I198" s="444"/>
      <c r="J198" s="443"/>
      <c r="K198" s="445"/>
      <c r="L198" s="443"/>
      <c r="M198" s="445"/>
      <c r="N198" s="443"/>
      <c r="O198" s="445"/>
      <c r="P198" s="443"/>
      <c r="Q198" s="445"/>
      <c r="R198" s="443"/>
      <c r="S198" s="445"/>
      <c r="T198" s="443"/>
      <c r="U198" s="445"/>
    </row>
    <row r="199" spans="1:22" s="289" customFormat="1" ht="33.75">
      <c r="A199" s="33"/>
      <c r="B199" s="895"/>
      <c r="C199" s="438"/>
      <c r="D199" s="344"/>
      <c r="E199" s="49" t="s">
        <v>502</v>
      </c>
      <c r="F199" s="30" t="s">
        <v>503</v>
      </c>
      <c r="G199" s="43">
        <v>1</v>
      </c>
      <c r="H199" s="43">
        <v>0.75</v>
      </c>
      <c r="I199" s="433">
        <v>55000000</v>
      </c>
      <c r="J199" s="43">
        <v>0.75</v>
      </c>
      <c r="K199" s="434">
        <v>85200000</v>
      </c>
      <c r="L199" s="43">
        <v>0.8</v>
      </c>
      <c r="M199" s="434">
        <v>90000000</v>
      </c>
      <c r="N199" s="43">
        <v>0.85</v>
      </c>
      <c r="O199" s="434">
        <v>65000000</v>
      </c>
      <c r="P199" s="43">
        <v>0.9</v>
      </c>
      <c r="Q199" s="434">
        <v>180000000</v>
      </c>
      <c r="R199" s="43">
        <v>1</v>
      </c>
      <c r="S199" s="297">
        <v>57500000</v>
      </c>
      <c r="T199" s="43">
        <v>1</v>
      </c>
      <c r="U199" s="297">
        <v>57500000</v>
      </c>
    </row>
    <row r="200" spans="1:22" s="289" customFormat="1" ht="33.75" customHeight="1">
      <c r="A200" s="33"/>
      <c r="B200" s="895"/>
      <c r="C200" s="50" t="s">
        <v>74</v>
      </c>
      <c r="D200" s="344"/>
      <c r="E200" s="49" t="s">
        <v>504</v>
      </c>
      <c r="F200" s="30" t="s">
        <v>505</v>
      </c>
      <c r="G200" s="43">
        <v>1</v>
      </c>
      <c r="H200" s="43">
        <v>0.8</v>
      </c>
      <c r="I200" s="433"/>
      <c r="J200" s="43">
        <v>0.82</v>
      </c>
      <c r="K200" s="434">
        <v>323000000</v>
      </c>
      <c r="L200" s="43">
        <v>0.87</v>
      </c>
      <c r="M200" s="434">
        <v>330000000</v>
      </c>
      <c r="N200" s="43">
        <v>0.9</v>
      </c>
      <c r="O200" s="434">
        <v>395000000</v>
      </c>
      <c r="P200" s="43">
        <v>0.95</v>
      </c>
      <c r="Q200" s="434">
        <v>800000000</v>
      </c>
      <c r="R200" s="43">
        <v>1</v>
      </c>
      <c r="S200" s="297">
        <v>307500000</v>
      </c>
      <c r="T200" s="43">
        <v>1</v>
      </c>
      <c r="U200" s="297">
        <v>307500000</v>
      </c>
      <c r="V200" s="430">
        <f>S200+135000000</f>
        <v>442500000</v>
      </c>
    </row>
    <row r="201" spans="1:22" s="289" customFormat="1" ht="38.25" customHeight="1">
      <c r="A201" s="33"/>
      <c r="B201" s="895"/>
      <c r="C201" s="48" t="s">
        <v>75</v>
      </c>
      <c r="D201" s="344"/>
      <c r="E201" s="49" t="s">
        <v>506</v>
      </c>
      <c r="F201" s="32" t="s">
        <v>507</v>
      </c>
      <c r="G201" s="43">
        <v>1</v>
      </c>
      <c r="H201" s="43">
        <v>1</v>
      </c>
      <c r="I201" s="433">
        <v>57608000</v>
      </c>
      <c r="J201" s="43">
        <v>1</v>
      </c>
      <c r="K201" s="434">
        <v>45630000</v>
      </c>
      <c r="L201" s="43">
        <v>1</v>
      </c>
      <c r="M201" s="434">
        <v>107728300</v>
      </c>
      <c r="N201" s="43">
        <v>1</v>
      </c>
      <c r="O201" s="434">
        <v>118501130</v>
      </c>
      <c r="P201" s="43">
        <v>1</v>
      </c>
      <c r="Q201" s="434">
        <v>118501130</v>
      </c>
      <c r="R201" s="43">
        <v>1</v>
      </c>
      <c r="S201" s="434">
        <v>118501130</v>
      </c>
      <c r="T201" s="43">
        <v>1</v>
      </c>
      <c r="U201" s="434">
        <v>118501130</v>
      </c>
    </row>
    <row r="202" spans="1:22" s="284" customFormat="1" ht="47.25" customHeight="1">
      <c r="A202" s="33"/>
      <c r="B202" s="895"/>
      <c r="C202" s="446"/>
      <c r="D202" s="344"/>
      <c r="E202" s="49" t="s">
        <v>508</v>
      </c>
      <c r="F202" s="30" t="s">
        <v>509</v>
      </c>
      <c r="G202" s="36" t="s">
        <v>276</v>
      </c>
      <c r="H202" s="447" t="s">
        <v>412</v>
      </c>
      <c r="I202" s="448">
        <v>88000000</v>
      </c>
      <c r="J202" s="447" t="s">
        <v>412</v>
      </c>
      <c r="K202" s="449">
        <v>96800000</v>
      </c>
      <c r="L202" s="447" t="s">
        <v>412</v>
      </c>
      <c r="M202" s="434">
        <v>106480000</v>
      </c>
      <c r="N202" s="447" t="s">
        <v>412</v>
      </c>
      <c r="O202" s="434">
        <v>126480000</v>
      </c>
      <c r="P202" s="447" t="s">
        <v>412</v>
      </c>
      <c r="Q202" s="434">
        <v>182648000</v>
      </c>
      <c r="R202" s="447" t="s">
        <v>412</v>
      </c>
      <c r="S202" s="434">
        <v>141724000</v>
      </c>
      <c r="T202" s="447" t="s">
        <v>412</v>
      </c>
      <c r="U202" s="434">
        <v>141724000</v>
      </c>
    </row>
    <row r="203" spans="1:22" s="284" customFormat="1" ht="33.75">
      <c r="A203" s="33"/>
      <c r="B203" s="895"/>
      <c r="C203" s="51" t="s">
        <v>76</v>
      </c>
      <c r="D203" s="344"/>
      <c r="E203" s="49" t="s">
        <v>510</v>
      </c>
      <c r="F203" s="30" t="s">
        <v>511</v>
      </c>
      <c r="G203" s="36">
        <v>0</v>
      </c>
      <c r="H203" s="43"/>
      <c r="I203" s="366"/>
      <c r="J203" s="43"/>
      <c r="K203" s="449"/>
      <c r="L203" s="43" t="s">
        <v>512</v>
      </c>
      <c r="M203" s="449">
        <v>150000000</v>
      </c>
      <c r="N203" s="43" t="s">
        <v>512</v>
      </c>
      <c r="O203" s="449">
        <v>150000000</v>
      </c>
      <c r="P203" s="43" t="s">
        <v>512</v>
      </c>
      <c r="Q203" s="449">
        <v>150000000</v>
      </c>
      <c r="R203" s="43" t="s">
        <v>512</v>
      </c>
      <c r="S203" s="449">
        <v>150000000</v>
      </c>
      <c r="T203" s="43" t="s">
        <v>512</v>
      </c>
      <c r="U203" s="449">
        <v>150000000</v>
      </c>
    </row>
    <row r="204" spans="1:22" s="289" customFormat="1" ht="33.75">
      <c r="A204" s="33"/>
      <c r="B204" s="895"/>
      <c r="C204" s="450"/>
      <c r="D204" s="344"/>
      <c r="E204" s="451" t="s">
        <v>513</v>
      </c>
      <c r="F204" s="30" t="s">
        <v>514</v>
      </c>
      <c r="G204" s="36" t="s">
        <v>156</v>
      </c>
      <c r="H204" s="36" t="s">
        <v>515</v>
      </c>
      <c r="I204" s="448">
        <v>450000000</v>
      </c>
      <c r="J204" s="36" t="s">
        <v>516</v>
      </c>
      <c r="K204" s="449">
        <v>750000000</v>
      </c>
      <c r="L204" s="36" t="s">
        <v>512</v>
      </c>
      <c r="M204" s="449">
        <v>1280000000</v>
      </c>
      <c r="N204" s="36" t="s">
        <v>512</v>
      </c>
      <c r="O204" s="449">
        <v>1500000000</v>
      </c>
      <c r="P204" s="36"/>
      <c r="Q204" s="367"/>
      <c r="R204" s="36"/>
      <c r="S204" s="367"/>
      <c r="T204" s="36"/>
      <c r="U204" s="367"/>
    </row>
    <row r="205" spans="1:22" s="289" customFormat="1" ht="22.5">
      <c r="A205" s="33"/>
      <c r="B205" s="895"/>
      <c r="C205" s="452"/>
      <c r="D205" s="344"/>
      <c r="E205" s="453"/>
      <c r="F205" s="39" t="s">
        <v>517</v>
      </c>
      <c r="G205" s="36" t="s">
        <v>518</v>
      </c>
      <c r="H205" s="36" t="s">
        <v>519</v>
      </c>
      <c r="I205" s="366"/>
      <c r="J205" s="447" t="s">
        <v>366</v>
      </c>
      <c r="K205" s="449">
        <v>35000000</v>
      </c>
      <c r="L205" s="447" t="s">
        <v>366</v>
      </c>
      <c r="M205" s="449">
        <v>35000000</v>
      </c>
      <c r="N205" s="447" t="s">
        <v>368</v>
      </c>
      <c r="O205" s="449">
        <v>70000000</v>
      </c>
      <c r="P205" s="447" t="s">
        <v>520</v>
      </c>
      <c r="Q205" s="449">
        <v>100000000</v>
      </c>
      <c r="R205" s="447" t="s">
        <v>521</v>
      </c>
      <c r="S205" s="449">
        <v>45000000</v>
      </c>
      <c r="T205" s="447" t="s">
        <v>521</v>
      </c>
      <c r="U205" s="449">
        <v>45000000</v>
      </c>
    </row>
    <row r="206" spans="1:22" s="289" customFormat="1">
      <c r="A206" s="33"/>
      <c r="B206" s="895"/>
      <c r="C206" s="452"/>
      <c r="D206" s="344"/>
      <c r="E206" s="453"/>
      <c r="F206" s="454" t="s">
        <v>522</v>
      </c>
      <c r="G206" s="455" t="s">
        <v>156</v>
      </c>
      <c r="H206" s="455" t="s">
        <v>515</v>
      </c>
      <c r="I206" s="456"/>
      <c r="J206" s="455" t="s">
        <v>515</v>
      </c>
      <c r="K206" s="457">
        <v>45000000</v>
      </c>
      <c r="L206" s="455" t="s">
        <v>516</v>
      </c>
      <c r="M206" s="457">
        <v>75000000</v>
      </c>
      <c r="N206" s="455" t="s">
        <v>516</v>
      </c>
      <c r="O206" s="457">
        <v>75000000</v>
      </c>
      <c r="P206" s="455" t="s">
        <v>515</v>
      </c>
      <c r="Q206" s="457">
        <v>275000000</v>
      </c>
      <c r="R206" s="455" t="s">
        <v>156</v>
      </c>
      <c r="S206" s="457">
        <v>75000000</v>
      </c>
      <c r="T206" s="455" t="s">
        <v>156</v>
      </c>
      <c r="U206" s="457">
        <v>75000000</v>
      </c>
    </row>
    <row r="207" spans="1:22" s="289" customFormat="1" ht="34.5" customHeight="1">
      <c r="A207" s="33"/>
      <c r="B207" s="896"/>
      <c r="C207" s="458"/>
      <c r="D207" s="340"/>
      <c r="E207" s="459"/>
      <c r="F207" s="39" t="s">
        <v>523</v>
      </c>
      <c r="G207" s="36" t="s">
        <v>156</v>
      </c>
      <c r="H207" s="36" t="s">
        <v>512</v>
      </c>
      <c r="I207" s="448"/>
      <c r="J207" s="36" t="s">
        <v>516</v>
      </c>
      <c r="K207" s="449">
        <v>100000000</v>
      </c>
      <c r="L207" s="36" t="s">
        <v>516</v>
      </c>
      <c r="M207" s="449">
        <v>100000000</v>
      </c>
      <c r="N207" s="36" t="s">
        <v>519</v>
      </c>
      <c r="O207" s="449">
        <v>100000000</v>
      </c>
      <c r="P207" s="36"/>
      <c r="Q207" s="367"/>
      <c r="R207" s="36"/>
      <c r="S207" s="367"/>
      <c r="T207" s="36"/>
      <c r="U207" s="367"/>
    </row>
    <row r="208" spans="1:22" s="289" customFormat="1" ht="56.25" customHeight="1">
      <c r="A208" s="33"/>
      <c r="B208" s="894" t="s">
        <v>77</v>
      </c>
      <c r="C208" s="52" t="s">
        <v>78</v>
      </c>
      <c r="D208" s="340"/>
      <c r="E208" s="459" t="s">
        <v>524</v>
      </c>
      <c r="F208" s="30" t="s">
        <v>525</v>
      </c>
      <c r="G208" s="46">
        <v>0</v>
      </c>
      <c r="H208" s="36"/>
      <c r="I208" s="448"/>
      <c r="J208" s="36"/>
      <c r="K208" s="449"/>
      <c r="L208" s="46" t="s">
        <v>526</v>
      </c>
      <c r="M208" s="449">
        <v>51403900</v>
      </c>
      <c r="N208" s="46" t="s">
        <v>526</v>
      </c>
      <c r="O208" s="449">
        <v>56702400</v>
      </c>
      <c r="P208" s="46" t="s">
        <v>526</v>
      </c>
      <c r="Q208" s="460">
        <v>60403900</v>
      </c>
      <c r="R208" s="46" t="s">
        <v>526</v>
      </c>
      <c r="S208" s="460">
        <v>65403900</v>
      </c>
      <c r="T208" s="46" t="s">
        <v>526</v>
      </c>
      <c r="U208" s="460">
        <v>65403900</v>
      </c>
    </row>
    <row r="209" spans="1:21" s="289" customFormat="1" ht="33.75">
      <c r="A209" s="38"/>
      <c r="B209" s="896"/>
      <c r="C209" s="53" t="s">
        <v>79</v>
      </c>
      <c r="D209" s="436"/>
      <c r="E209" s="436"/>
      <c r="F209" s="39" t="s">
        <v>527</v>
      </c>
      <c r="G209" s="461"/>
      <c r="H209" s="462"/>
      <c r="I209" s="463"/>
      <c r="J209" s="462"/>
      <c r="K209" s="463"/>
      <c r="L209" s="462"/>
      <c r="M209" s="463"/>
      <c r="N209" s="462"/>
      <c r="O209" s="463"/>
      <c r="P209" s="462"/>
      <c r="Q209" s="463"/>
      <c r="R209" s="464"/>
      <c r="S209" s="463"/>
      <c r="T209" s="464"/>
      <c r="U209" s="463"/>
    </row>
    <row r="210" spans="1:21" s="289" customFormat="1" ht="45">
      <c r="A210" s="38" t="s">
        <v>80</v>
      </c>
      <c r="B210" s="70" t="s">
        <v>81</v>
      </c>
      <c r="C210" s="52" t="s">
        <v>82</v>
      </c>
      <c r="D210" s="465"/>
      <c r="E210" s="49" t="s">
        <v>528</v>
      </c>
      <c r="F210" s="32" t="s">
        <v>529</v>
      </c>
      <c r="G210" s="461"/>
      <c r="H210" s="462"/>
      <c r="I210" s="463"/>
      <c r="J210" s="466">
        <v>10</v>
      </c>
      <c r="K210" s="467">
        <v>500000000</v>
      </c>
      <c r="L210" s="468">
        <v>10</v>
      </c>
      <c r="M210" s="469">
        <v>100000000</v>
      </c>
      <c r="N210" s="468">
        <v>10</v>
      </c>
      <c r="O210" s="470">
        <v>100000000</v>
      </c>
      <c r="P210" s="468">
        <v>10</v>
      </c>
      <c r="Q210" s="467">
        <v>100000000</v>
      </c>
      <c r="R210" s="468">
        <v>10</v>
      </c>
      <c r="S210" s="467">
        <v>150000000</v>
      </c>
      <c r="T210" s="468">
        <v>10</v>
      </c>
      <c r="U210" s="471">
        <f>K210+M210+O210+Q210+S210</f>
        <v>950000000</v>
      </c>
    </row>
    <row r="211" spans="1:21" s="289" customFormat="1" ht="22.5">
      <c r="A211" s="38"/>
      <c r="B211" s="70"/>
      <c r="C211" s="53"/>
      <c r="D211" s="465"/>
      <c r="E211" s="435" t="s">
        <v>530</v>
      </c>
      <c r="F211" s="472" t="s">
        <v>531</v>
      </c>
      <c r="G211" s="466">
        <v>4</v>
      </c>
      <c r="H211" s="466">
        <v>4</v>
      </c>
      <c r="I211" s="55">
        <v>182100000</v>
      </c>
      <c r="J211" s="466">
        <v>4</v>
      </c>
      <c r="K211" s="467">
        <v>345000000</v>
      </c>
      <c r="L211" s="466">
        <v>4</v>
      </c>
      <c r="M211" s="469">
        <v>345000000</v>
      </c>
      <c r="N211" s="466">
        <v>4</v>
      </c>
      <c r="O211" s="467">
        <v>360000000</v>
      </c>
      <c r="P211" s="466">
        <v>4</v>
      </c>
      <c r="Q211" s="467">
        <v>360000000</v>
      </c>
      <c r="R211" s="473">
        <v>4</v>
      </c>
      <c r="S211" s="467">
        <v>400000000</v>
      </c>
      <c r="T211" s="473">
        <v>4</v>
      </c>
      <c r="U211" s="471">
        <f>K211+M211+O211+Q211+S211</f>
        <v>1810000000</v>
      </c>
    </row>
    <row r="212" spans="1:21" s="289" customFormat="1" ht="22.5">
      <c r="A212" s="38"/>
      <c r="B212" s="70"/>
      <c r="C212" s="53"/>
      <c r="D212" s="465"/>
      <c r="E212" s="435" t="s">
        <v>532</v>
      </c>
      <c r="F212" s="472" t="s">
        <v>531</v>
      </c>
      <c r="G212" s="474" t="s">
        <v>533</v>
      </c>
      <c r="H212" s="474" t="s">
        <v>533</v>
      </c>
      <c r="I212" s="475">
        <v>80000000</v>
      </c>
      <c r="J212" s="466" t="s">
        <v>533</v>
      </c>
      <c r="K212" s="467">
        <v>80000000</v>
      </c>
      <c r="L212" s="466" t="s">
        <v>533</v>
      </c>
      <c r="M212" s="469">
        <v>100000000</v>
      </c>
      <c r="N212" s="466" t="s">
        <v>533</v>
      </c>
      <c r="O212" s="467">
        <v>100000000</v>
      </c>
      <c r="P212" s="466" t="s">
        <v>533</v>
      </c>
      <c r="Q212" s="467">
        <v>100000000</v>
      </c>
      <c r="R212" s="473" t="s">
        <v>533</v>
      </c>
      <c r="S212" s="467">
        <v>150000000</v>
      </c>
      <c r="T212" s="473" t="s">
        <v>533</v>
      </c>
      <c r="U212" s="471">
        <f>K212+M212+O212+Q212+S212</f>
        <v>530000000</v>
      </c>
    </row>
    <row r="213" spans="1:21" s="289" customFormat="1" ht="22.5">
      <c r="A213" s="38"/>
      <c r="B213" s="70"/>
      <c r="C213" s="53"/>
      <c r="D213" s="465"/>
      <c r="E213" s="435" t="s">
        <v>534</v>
      </c>
      <c r="F213" s="472" t="s">
        <v>535</v>
      </c>
      <c r="G213" s="461"/>
      <c r="H213" s="462"/>
      <c r="I213" s="463"/>
      <c r="J213" s="476">
        <v>4</v>
      </c>
      <c r="K213" s="477">
        <v>417000000</v>
      </c>
      <c r="L213" s="476">
        <v>4</v>
      </c>
      <c r="M213" s="477">
        <v>550000000</v>
      </c>
      <c r="N213" s="476">
        <v>4</v>
      </c>
      <c r="O213" s="477">
        <v>850000000</v>
      </c>
      <c r="P213" s="476">
        <v>15</v>
      </c>
      <c r="Q213" s="477">
        <v>900000000</v>
      </c>
      <c r="R213" s="478">
        <v>15</v>
      </c>
      <c r="S213" s="477">
        <v>900000000</v>
      </c>
      <c r="T213" s="478">
        <v>15</v>
      </c>
      <c r="U213" s="479">
        <f>K213+M213+O213+Q213+S213</f>
        <v>3617000000</v>
      </c>
    </row>
    <row r="214" spans="1:21" s="289" customFormat="1" ht="22.5">
      <c r="A214" s="38"/>
      <c r="B214" s="70"/>
      <c r="C214" s="53"/>
      <c r="D214" s="465"/>
      <c r="E214" s="435" t="s">
        <v>536</v>
      </c>
      <c r="F214" s="472" t="s">
        <v>537</v>
      </c>
      <c r="G214" s="480">
        <v>5</v>
      </c>
      <c r="H214" s="480">
        <v>6</v>
      </c>
      <c r="I214" s="480">
        <v>0</v>
      </c>
      <c r="J214" s="480">
        <v>7</v>
      </c>
      <c r="K214" s="480">
        <v>0</v>
      </c>
      <c r="L214" s="480">
        <v>8</v>
      </c>
      <c r="M214" s="481">
        <v>2000000000</v>
      </c>
      <c r="N214" s="480">
        <v>9</v>
      </c>
      <c r="O214" s="481">
        <v>2400000000</v>
      </c>
      <c r="P214" s="480">
        <v>10</v>
      </c>
      <c r="Q214" s="481">
        <v>2800000000</v>
      </c>
      <c r="R214" s="480">
        <v>10</v>
      </c>
      <c r="S214" s="481">
        <v>3200000000</v>
      </c>
      <c r="T214" s="480">
        <v>10</v>
      </c>
      <c r="U214" s="482">
        <v>150000000</v>
      </c>
    </row>
    <row r="215" spans="1:21" s="289" customFormat="1">
      <c r="A215" s="38"/>
      <c r="B215" s="459"/>
      <c r="C215" s="53"/>
      <c r="D215" s="465"/>
      <c r="E215" s="436"/>
      <c r="F215" s="456"/>
      <c r="G215" s="461"/>
      <c r="H215" s="462"/>
      <c r="I215" s="463"/>
      <c r="J215" s="462"/>
      <c r="K215" s="463"/>
      <c r="L215" s="462"/>
      <c r="M215" s="463"/>
      <c r="N215" s="462"/>
      <c r="O215" s="463"/>
      <c r="P215" s="462"/>
      <c r="Q215" s="463"/>
      <c r="R215" s="464"/>
      <c r="S215" s="463"/>
      <c r="T215" s="464"/>
      <c r="U215" s="463"/>
    </row>
    <row r="216" spans="1:21" s="284" customFormat="1" ht="38.25" customHeight="1">
      <c r="A216" s="38"/>
      <c r="B216" s="459"/>
      <c r="C216" s="436"/>
      <c r="D216" s="951" t="s">
        <v>538</v>
      </c>
      <c r="E216" s="342" t="s">
        <v>1412</v>
      </c>
      <c r="F216" s="279" t="s">
        <v>260</v>
      </c>
      <c r="G216" s="280"/>
      <c r="H216" s="280"/>
      <c r="I216" s="398"/>
      <c r="J216" s="280"/>
      <c r="K216" s="398"/>
      <c r="L216" s="280"/>
      <c r="M216" s="398"/>
      <c r="N216" s="280"/>
      <c r="O216" s="398"/>
      <c r="P216" s="280"/>
      <c r="Q216" s="398"/>
      <c r="R216" s="279"/>
      <c r="S216" s="398"/>
      <c r="T216" s="279"/>
      <c r="U216" s="398"/>
    </row>
    <row r="217" spans="1:21" s="284" customFormat="1" ht="33.75" customHeight="1">
      <c r="A217" s="900" t="s">
        <v>83</v>
      </c>
      <c r="B217" s="37" t="s">
        <v>84</v>
      </c>
      <c r="C217" s="30" t="s">
        <v>539</v>
      </c>
      <c r="D217" s="952"/>
      <c r="E217" s="279"/>
      <c r="F217" s="317" t="s">
        <v>540</v>
      </c>
      <c r="G217" s="483">
        <v>0.3</v>
      </c>
      <c r="H217" s="483">
        <v>0.3</v>
      </c>
      <c r="I217" s="319">
        <v>3362850000</v>
      </c>
      <c r="J217" s="483">
        <v>0.3</v>
      </c>
      <c r="K217" s="319">
        <v>3433350000</v>
      </c>
      <c r="L217" s="483">
        <v>0.3</v>
      </c>
      <c r="M217" s="319">
        <v>3505542000</v>
      </c>
      <c r="N217" s="483">
        <v>0.3</v>
      </c>
      <c r="O217" s="319">
        <v>3579144000</v>
      </c>
      <c r="P217" s="483">
        <v>0.3</v>
      </c>
      <c r="Q217" s="319">
        <v>3654156000</v>
      </c>
      <c r="R217" s="483">
        <v>0.3</v>
      </c>
      <c r="S217" s="319">
        <v>3730860000</v>
      </c>
      <c r="T217" s="483">
        <v>0.3</v>
      </c>
      <c r="U217" s="319">
        <v>21265902000</v>
      </c>
    </row>
    <row r="218" spans="1:21" s="289" customFormat="1" ht="33.75">
      <c r="A218" s="901"/>
      <c r="B218" s="364"/>
      <c r="C218" s="31" t="s">
        <v>541</v>
      </c>
      <c r="D218" s="952"/>
      <c r="E218" s="290" t="s">
        <v>267</v>
      </c>
      <c r="F218" s="290"/>
      <c r="G218" s="291"/>
      <c r="H218" s="291"/>
      <c r="I218" s="292"/>
      <c r="J218" s="484"/>
      <c r="K218" s="293"/>
      <c r="L218" s="291"/>
      <c r="M218" s="293"/>
      <c r="N218" s="291"/>
      <c r="O218" s="293"/>
      <c r="P218" s="291"/>
      <c r="Q218" s="293"/>
      <c r="R218" s="290"/>
      <c r="S218" s="293"/>
      <c r="T218" s="290"/>
      <c r="U218" s="293"/>
    </row>
    <row r="219" spans="1:21" s="284" customFormat="1" ht="28.5" customHeight="1">
      <c r="A219" s="901"/>
      <c r="B219" s="364"/>
      <c r="C219" s="357"/>
      <c r="D219" s="952"/>
      <c r="E219" s="32" t="s">
        <v>542</v>
      </c>
      <c r="F219" s="30" t="s">
        <v>543</v>
      </c>
      <c r="G219" s="485">
        <v>6307</v>
      </c>
      <c r="H219" s="486">
        <v>6307</v>
      </c>
      <c r="I219" s="296">
        <v>5802624000</v>
      </c>
      <c r="J219" s="486">
        <v>6750</v>
      </c>
      <c r="K219" s="297">
        <v>6225750000</v>
      </c>
      <c r="L219" s="486">
        <v>6878</v>
      </c>
      <c r="M219" s="297">
        <v>6327852000</v>
      </c>
      <c r="N219" s="486">
        <v>7009</v>
      </c>
      <c r="O219" s="297">
        <v>6447912000</v>
      </c>
      <c r="P219" s="486">
        <v>7142</v>
      </c>
      <c r="Q219" s="297">
        <v>6570180000</v>
      </c>
      <c r="R219" s="486">
        <v>7277</v>
      </c>
      <c r="S219" s="297">
        <v>6694932000</v>
      </c>
      <c r="T219" s="486">
        <v>7191</v>
      </c>
      <c r="U219" s="297">
        <v>6651444000</v>
      </c>
    </row>
    <row r="220" spans="1:21" s="284" customFormat="1" ht="36.75" customHeight="1">
      <c r="A220" s="901"/>
      <c r="B220" s="364"/>
      <c r="C220" s="357"/>
      <c r="D220" s="952"/>
      <c r="E220" s="32" t="s">
        <v>544</v>
      </c>
      <c r="F220" s="30" t="s">
        <v>545</v>
      </c>
      <c r="G220" s="485" t="s">
        <v>174</v>
      </c>
      <c r="H220" s="486">
        <v>0</v>
      </c>
      <c r="I220" s="487">
        <v>0</v>
      </c>
      <c r="J220" s="43">
        <v>1</v>
      </c>
      <c r="K220" s="460">
        <v>100330000</v>
      </c>
      <c r="L220" s="43">
        <v>1</v>
      </c>
      <c r="M220" s="297">
        <v>125000000</v>
      </c>
      <c r="N220" s="43">
        <v>1</v>
      </c>
      <c r="O220" s="460">
        <v>135000000</v>
      </c>
      <c r="P220" s="43">
        <v>1</v>
      </c>
      <c r="Q220" s="460">
        <v>150000000</v>
      </c>
      <c r="R220" s="43">
        <v>1</v>
      </c>
      <c r="S220" s="460">
        <v>160000000</v>
      </c>
      <c r="T220" s="43">
        <v>1</v>
      </c>
      <c r="U220" s="460">
        <v>175000000</v>
      </c>
    </row>
    <row r="221" spans="1:21" s="284" customFormat="1" ht="28.5" customHeight="1">
      <c r="A221" s="901"/>
      <c r="B221" s="364"/>
      <c r="C221" s="357"/>
      <c r="D221" s="952"/>
      <c r="E221" s="32" t="s">
        <v>546</v>
      </c>
      <c r="F221" s="30" t="s">
        <v>547</v>
      </c>
      <c r="G221" s="485" t="s">
        <v>174</v>
      </c>
      <c r="H221" s="486">
        <v>0</v>
      </c>
      <c r="I221" s="487">
        <v>0</v>
      </c>
      <c r="J221" s="486">
        <v>0</v>
      </c>
      <c r="K221" s="460">
        <v>0</v>
      </c>
      <c r="L221" s="43">
        <v>1</v>
      </c>
      <c r="M221" s="297">
        <v>42335000</v>
      </c>
      <c r="N221" s="43">
        <v>1</v>
      </c>
      <c r="O221" s="460">
        <v>50000000</v>
      </c>
      <c r="P221" s="43">
        <v>1</v>
      </c>
      <c r="Q221" s="460">
        <v>60000000</v>
      </c>
      <c r="R221" s="43">
        <v>1</v>
      </c>
      <c r="S221" s="460">
        <v>60000000</v>
      </c>
      <c r="T221" s="43">
        <v>1</v>
      </c>
      <c r="U221" s="460">
        <v>75000000</v>
      </c>
    </row>
    <row r="222" spans="1:21" s="284" customFormat="1" ht="39" customHeight="1">
      <c r="A222" s="904"/>
      <c r="B222" s="488"/>
      <c r="C222" s="397"/>
      <c r="D222" s="953"/>
      <c r="E222" s="32" t="s">
        <v>548</v>
      </c>
      <c r="F222" s="30" t="s">
        <v>549</v>
      </c>
      <c r="G222" s="485" t="s">
        <v>550</v>
      </c>
      <c r="H222" s="486">
        <v>0</v>
      </c>
      <c r="I222" s="487">
        <v>0</v>
      </c>
      <c r="J222" s="486">
        <v>0</v>
      </c>
      <c r="K222" s="460">
        <v>0</v>
      </c>
      <c r="L222" s="43">
        <v>1</v>
      </c>
      <c r="M222" s="297">
        <v>160000000</v>
      </c>
      <c r="N222" s="43">
        <v>1</v>
      </c>
      <c r="O222" s="297">
        <v>160000000</v>
      </c>
      <c r="P222" s="43">
        <v>1</v>
      </c>
      <c r="Q222" s="297">
        <v>160000000</v>
      </c>
      <c r="R222" s="43">
        <v>1</v>
      </c>
      <c r="S222" s="297">
        <v>160000000</v>
      </c>
      <c r="T222" s="43">
        <v>1</v>
      </c>
      <c r="U222" s="297">
        <v>160000000</v>
      </c>
    </row>
    <row r="223" spans="1:21" s="289" customFormat="1" ht="12.75" customHeight="1">
      <c r="A223" s="488"/>
      <c r="B223" s="488"/>
      <c r="C223" s="340"/>
      <c r="D223" s="290"/>
      <c r="E223" s="290"/>
      <c r="F223" s="290"/>
      <c r="G223" s="291"/>
      <c r="H223" s="291"/>
      <c r="I223" s="292"/>
      <c r="J223" s="291"/>
      <c r="K223" s="293"/>
      <c r="L223" s="291"/>
      <c r="M223" s="293"/>
      <c r="N223" s="291"/>
      <c r="O223" s="293"/>
      <c r="P223" s="291"/>
      <c r="Q223" s="293"/>
      <c r="R223" s="290"/>
      <c r="S223" s="293"/>
      <c r="T223" s="290"/>
      <c r="U223" s="293"/>
    </row>
    <row r="224" spans="1:21" s="289" customFormat="1" ht="33.75">
      <c r="A224" s="295"/>
      <c r="B224" s="563"/>
      <c r="C224" s="295"/>
      <c r="D224" s="341" t="s">
        <v>782</v>
      </c>
      <c r="E224" s="633" t="s">
        <v>783</v>
      </c>
      <c r="F224" s="279" t="s">
        <v>260</v>
      </c>
      <c r="G224" s="553"/>
      <c r="H224" s="553"/>
      <c r="I224" s="554"/>
      <c r="J224" s="565"/>
      <c r="K224" s="566"/>
      <c r="L224" s="565"/>
      <c r="M224" s="567"/>
      <c r="N224" s="565"/>
      <c r="O224" s="566"/>
      <c r="P224" s="565"/>
      <c r="Q224" s="567"/>
      <c r="R224" s="565"/>
      <c r="S224" s="567"/>
      <c r="T224" s="565"/>
      <c r="U224" s="565"/>
    </row>
    <row r="225" spans="1:21" s="284" customFormat="1" ht="26.25" customHeight="1">
      <c r="A225" s="956" t="s">
        <v>80</v>
      </c>
      <c r="B225" s="956" t="s">
        <v>81</v>
      </c>
      <c r="C225" s="959" t="s">
        <v>144</v>
      </c>
      <c r="D225" s="938"/>
      <c r="E225" s="564"/>
      <c r="F225" s="634" t="s">
        <v>784</v>
      </c>
      <c r="G225" s="635">
        <v>0.46</v>
      </c>
      <c r="H225" s="635">
        <v>0.46</v>
      </c>
      <c r="I225" s="636">
        <v>1227597000</v>
      </c>
      <c r="J225" s="635">
        <v>0.51</v>
      </c>
      <c r="K225" s="636">
        <v>1306000000</v>
      </c>
      <c r="L225" s="635">
        <v>0.57999999999999996</v>
      </c>
      <c r="M225" s="636">
        <v>12000000000</v>
      </c>
      <c r="N225" s="635">
        <v>0.6</v>
      </c>
      <c r="O225" s="636">
        <v>20000000000</v>
      </c>
      <c r="P225" s="635">
        <v>0.65</v>
      </c>
      <c r="Q225" s="636">
        <v>25000000000</v>
      </c>
      <c r="R225" s="635">
        <v>0.7</v>
      </c>
      <c r="S225" s="636">
        <v>25000000000</v>
      </c>
      <c r="T225" s="635">
        <v>0.7</v>
      </c>
      <c r="U225" s="636">
        <f>I225+K225+M225+O225+Q225+S225</f>
        <v>84533597000</v>
      </c>
    </row>
    <row r="226" spans="1:21" s="289" customFormat="1" ht="12.75" customHeight="1">
      <c r="A226" s="957"/>
      <c r="B226" s="957"/>
      <c r="C226" s="960"/>
      <c r="D226" s="939"/>
      <c r="E226" s="536" t="s">
        <v>267</v>
      </c>
      <c r="F226" s="536"/>
      <c r="G226" s="291"/>
      <c r="H226" s="291"/>
      <c r="I226" s="292"/>
      <c r="J226" s="55"/>
      <c r="K226" s="469"/>
      <c r="L226" s="55"/>
      <c r="M226" s="469"/>
      <c r="N226" s="55"/>
      <c r="O226" s="469"/>
      <c r="P226" s="55"/>
      <c r="Q226" s="469"/>
      <c r="R226" s="55"/>
      <c r="S226" s="469"/>
      <c r="T226" s="55"/>
      <c r="U226" s="55"/>
    </row>
    <row r="227" spans="1:21" s="289" customFormat="1" ht="12.75" customHeight="1">
      <c r="A227" s="957"/>
      <c r="B227" s="957"/>
      <c r="C227" s="960"/>
      <c r="D227" s="939"/>
      <c r="E227" s="536" t="s">
        <v>785</v>
      </c>
      <c r="F227" s="637" t="s">
        <v>786</v>
      </c>
      <c r="G227" s="291"/>
      <c r="H227" s="291"/>
      <c r="I227" s="292"/>
      <c r="J227" s="638">
        <v>10</v>
      </c>
      <c r="K227" s="469">
        <v>25000000</v>
      </c>
      <c r="L227" s="638">
        <v>10</v>
      </c>
      <c r="M227" s="469">
        <v>30000000</v>
      </c>
      <c r="N227" s="638">
        <v>14</v>
      </c>
      <c r="O227" s="469">
        <v>33000000</v>
      </c>
      <c r="P227" s="638">
        <v>15</v>
      </c>
      <c r="Q227" s="469">
        <v>36000000</v>
      </c>
      <c r="R227" s="638">
        <v>15</v>
      </c>
      <c r="S227" s="469">
        <v>40000000</v>
      </c>
      <c r="T227" s="638">
        <f>J227+L227+N227+P227+R227</f>
        <v>64</v>
      </c>
      <c r="U227" s="55">
        <f>K227+M227+O227+Q227+S227</f>
        <v>164000000</v>
      </c>
    </row>
    <row r="228" spans="1:21" s="284" customFormat="1" ht="22.5">
      <c r="A228" s="957"/>
      <c r="B228" s="957"/>
      <c r="C228" s="960"/>
      <c r="D228" s="939"/>
      <c r="E228" s="536" t="s">
        <v>787</v>
      </c>
      <c r="F228" s="639" t="s">
        <v>788</v>
      </c>
      <c r="G228" s="280"/>
      <c r="H228" s="280"/>
      <c r="I228" s="279"/>
      <c r="J228" s="638">
        <v>101</v>
      </c>
      <c r="K228" s="469">
        <v>3600000000</v>
      </c>
      <c r="L228" s="638">
        <v>200</v>
      </c>
      <c r="M228" s="469">
        <v>5000000000</v>
      </c>
      <c r="N228" s="638">
        <v>200</v>
      </c>
      <c r="O228" s="469">
        <v>0</v>
      </c>
      <c r="P228" s="638">
        <v>200</v>
      </c>
      <c r="Q228" s="469">
        <v>0</v>
      </c>
      <c r="R228" s="638">
        <v>200</v>
      </c>
      <c r="S228" s="469">
        <v>0</v>
      </c>
      <c r="T228" s="638">
        <v>200</v>
      </c>
      <c r="U228" s="55">
        <f>K228+M228+O228+Q228+S228</f>
        <v>8600000000</v>
      </c>
    </row>
    <row r="229" spans="1:21" s="284" customFormat="1" ht="22.5">
      <c r="A229" s="957"/>
      <c r="B229" s="957"/>
      <c r="C229" s="960"/>
      <c r="D229" s="939"/>
      <c r="E229" s="536" t="s">
        <v>789</v>
      </c>
      <c r="F229" s="639" t="s">
        <v>790</v>
      </c>
      <c r="G229" s="280"/>
      <c r="H229" s="280"/>
      <c r="I229" s="279"/>
      <c r="J229" s="640">
        <v>0.51</v>
      </c>
      <c r="K229" s="55">
        <v>1400080000</v>
      </c>
      <c r="L229" s="640">
        <v>0.57999999999999996</v>
      </c>
      <c r="M229" s="55">
        <v>1000000000</v>
      </c>
      <c r="N229" s="640">
        <v>0.65</v>
      </c>
      <c r="O229" s="55">
        <v>1000000000</v>
      </c>
      <c r="P229" s="640">
        <v>0.7</v>
      </c>
      <c r="Q229" s="55">
        <v>1200000000</v>
      </c>
      <c r="R229" s="640">
        <v>0.8</v>
      </c>
      <c r="S229" s="55">
        <v>1440000000</v>
      </c>
      <c r="T229" s="640">
        <v>0.8</v>
      </c>
      <c r="U229" s="55">
        <f>K229+M229+O229+Q229+S229</f>
        <v>6040080000</v>
      </c>
    </row>
    <row r="230" spans="1:21" s="289" customFormat="1" ht="22.5">
      <c r="A230" s="957"/>
      <c r="B230" s="957"/>
      <c r="C230" s="960"/>
      <c r="D230" s="939"/>
      <c r="E230" s="641" t="s">
        <v>791</v>
      </c>
      <c r="F230" s="642" t="s">
        <v>792</v>
      </c>
      <c r="G230" s="291"/>
      <c r="H230" s="291"/>
      <c r="I230" s="292"/>
      <c r="J230" s="639">
        <v>5695</v>
      </c>
      <c r="K230" s="469">
        <v>350000000</v>
      </c>
      <c r="L230" s="639">
        <v>5899</v>
      </c>
      <c r="M230" s="469">
        <v>450000000</v>
      </c>
      <c r="N230" s="639">
        <v>6103</v>
      </c>
      <c r="O230" s="469">
        <v>495000000</v>
      </c>
      <c r="P230" s="639">
        <v>6307</v>
      </c>
      <c r="Q230" s="469">
        <v>545000000</v>
      </c>
      <c r="R230" s="639">
        <v>6511</v>
      </c>
      <c r="S230" s="469">
        <v>600000000</v>
      </c>
      <c r="T230" s="638">
        <f>J230+L230+N230+P230+R230</f>
        <v>30515</v>
      </c>
      <c r="U230" s="55">
        <f>K230+M230+O230+Q230+S230</f>
        <v>2440000000</v>
      </c>
    </row>
    <row r="231" spans="1:21" s="289" customFormat="1" ht="22.5">
      <c r="A231" s="958"/>
      <c r="B231" s="958"/>
      <c r="C231" s="961"/>
      <c r="D231" s="940"/>
      <c r="E231" s="536" t="s">
        <v>793</v>
      </c>
      <c r="F231" s="536" t="s">
        <v>794</v>
      </c>
      <c r="G231" s="291"/>
      <c r="H231" s="291"/>
      <c r="I231" s="292"/>
      <c r="J231" s="639">
        <v>2</v>
      </c>
      <c r="K231" s="469">
        <v>5000000000</v>
      </c>
      <c r="L231" s="639">
        <v>2</v>
      </c>
      <c r="M231" s="469">
        <v>1500000000</v>
      </c>
      <c r="N231" s="639"/>
      <c r="O231" s="469">
        <v>0</v>
      </c>
      <c r="P231" s="639"/>
      <c r="Q231" s="469">
        <v>0</v>
      </c>
      <c r="R231" s="639"/>
      <c r="S231" s="469">
        <v>0</v>
      </c>
      <c r="T231" s="639">
        <v>2</v>
      </c>
      <c r="U231" s="55">
        <f>K231+M231+O231+Q231+S231</f>
        <v>6500000000</v>
      </c>
    </row>
    <row r="232" spans="1:21" s="289" customFormat="1" ht="12.75">
      <c r="A232" s="643"/>
      <c r="B232" s="643"/>
      <c r="C232" s="644"/>
      <c r="D232" s="645"/>
      <c r="E232" s="536"/>
      <c r="F232" s="536"/>
      <c r="G232" s="291"/>
      <c r="H232" s="291"/>
      <c r="I232" s="292"/>
      <c r="J232" s="639"/>
      <c r="K232" s="469"/>
      <c r="L232" s="639"/>
      <c r="M232" s="469"/>
      <c r="N232" s="639"/>
      <c r="O232" s="469"/>
      <c r="P232" s="639"/>
      <c r="Q232" s="469"/>
      <c r="R232" s="639"/>
      <c r="S232" s="469"/>
      <c r="T232" s="639"/>
      <c r="U232" s="55"/>
    </row>
    <row r="233" spans="1:21" s="289" customFormat="1" ht="22.5">
      <c r="A233" s="643"/>
      <c r="B233" s="643"/>
      <c r="C233" s="644"/>
      <c r="D233" s="279" t="s">
        <v>795</v>
      </c>
      <c r="E233" s="646" t="s">
        <v>796</v>
      </c>
      <c r="F233" s="279" t="s">
        <v>260</v>
      </c>
      <c r="G233" s="291"/>
      <c r="H233" s="291"/>
      <c r="I233" s="292"/>
      <c r="J233" s="639"/>
      <c r="K233" s="469"/>
      <c r="L233" s="639"/>
      <c r="M233" s="469"/>
      <c r="N233" s="639"/>
      <c r="O233" s="469"/>
      <c r="P233" s="639"/>
      <c r="Q233" s="469"/>
      <c r="R233" s="639"/>
      <c r="S233" s="469"/>
      <c r="T233" s="639"/>
      <c r="U233" s="55"/>
    </row>
    <row r="234" spans="1:21" s="289" customFormat="1" ht="33.75">
      <c r="A234" s="643"/>
      <c r="B234" s="643"/>
      <c r="C234" s="647" t="s">
        <v>145</v>
      </c>
      <c r="D234" s="645"/>
      <c r="E234" s="536"/>
      <c r="F234" s="634" t="s">
        <v>797</v>
      </c>
      <c r="G234" s="648" t="s">
        <v>175</v>
      </c>
      <c r="H234" s="648" t="s">
        <v>175</v>
      </c>
      <c r="I234" s="649">
        <v>720200000</v>
      </c>
      <c r="J234" s="648" t="s">
        <v>175</v>
      </c>
      <c r="K234" s="649">
        <v>1050000000</v>
      </c>
      <c r="L234" s="648" t="s">
        <v>175</v>
      </c>
      <c r="M234" s="649">
        <v>1210000000</v>
      </c>
      <c r="N234" s="648" t="s">
        <v>175</v>
      </c>
      <c r="O234" s="649">
        <v>1310000000</v>
      </c>
      <c r="P234" s="648" t="s">
        <v>175</v>
      </c>
      <c r="Q234" s="649">
        <v>1460000000</v>
      </c>
      <c r="R234" s="648" t="s">
        <v>175</v>
      </c>
      <c r="S234" s="649">
        <v>1650000000</v>
      </c>
      <c r="T234" s="648" t="s">
        <v>175</v>
      </c>
      <c r="U234" s="650">
        <f>I234+K234+M234+O234+Q234+S234</f>
        <v>7400200000</v>
      </c>
    </row>
    <row r="235" spans="1:21" s="289" customFormat="1" ht="12.75">
      <c r="A235" s="643"/>
      <c r="B235" s="643"/>
      <c r="C235" s="644"/>
      <c r="D235" s="645"/>
      <c r="E235" s="536" t="s">
        <v>267</v>
      </c>
      <c r="F235" s="536"/>
      <c r="G235" s="291"/>
      <c r="H235" s="291"/>
      <c r="I235" s="292"/>
      <c r="J235" s="639"/>
      <c r="K235" s="469"/>
      <c r="L235" s="639"/>
      <c r="M235" s="469"/>
      <c r="N235" s="639"/>
      <c r="O235" s="469"/>
      <c r="P235" s="639"/>
      <c r="Q235" s="469"/>
      <c r="R235" s="639"/>
      <c r="S235" s="469"/>
      <c r="T235" s="639"/>
      <c r="U235" s="55"/>
    </row>
    <row r="236" spans="1:21" s="289" customFormat="1" ht="12.75">
      <c r="A236" s="643"/>
      <c r="B236" s="643"/>
      <c r="C236" s="644"/>
      <c r="D236" s="645"/>
      <c r="E236" s="536" t="s">
        <v>798</v>
      </c>
      <c r="F236" s="639" t="s">
        <v>799</v>
      </c>
      <c r="G236" s="651">
        <v>5</v>
      </c>
      <c r="H236" s="651">
        <v>5</v>
      </c>
      <c r="I236" s="584">
        <v>500000000</v>
      </c>
      <c r="J236" s="651">
        <v>5</v>
      </c>
      <c r="K236" s="584">
        <v>500000000</v>
      </c>
      <c r="L236" s="651">
        <v>6</v>
      </c>
      <c r="M236" s="652">
        <v>560000000</v>
      </c>
      <c r="N236" s="651">
        <v>6</v>
      </c>
      <c r="O236" s="652">
        <v>560000000</v>
      </c>
      <c r="P236" s="651">
        <v>6</v>
      </c>
      <c r="Q236" s="652">
        <v>560000000</v>
      </c>
      <c r="R236" s="651">
        <v>7</v>
      </c>
      <c r="S236" s="652">
        <v>700000000</v>
      </c>
      <c r="T236" s="651">
        <v>30</v>
      </c>
      <c r="U236" s="584">
        <f>K236+M236+O236+Q236+S236</f>
        <v>2880000000</v>
      </c>
    </row>
    <row r="237" spans="1:21" s="284" customFormat="1" ht="22.5">
      <c r="A237" s="643"/>
      <c r="B237" s="643"/>
      <c r="C237" s="644"/>
      <c r="D237" s="645"/>
      <c r="E237" s="536" t="s">
        <v>800</v>
      </c>
      <c r="F237" s="639" t="s">
        <v>801</v>
      </c>
      <c r="G237" s="585">
        <v>1</v>
      </c>
      <c r="H237" s="585">
        <v>1</v>
      </c>
      <c r="I237" s="585">
        <v>250000000</v>
      </c>
      <c r="J237" s="585">
        <v>1</v>
      </c>
      <c r="K237" s="585">
        <v>250000000</v>
      </c>
      <c r="L237" s="585">
        <v>1</v>
      </c>
      <c r="M237" s="585">
        <v>250000000</v>
      </c>
      <c r="N237" s="585">
        <v>1</v>
      </c>
      <c r="O237" s="585">
        <v>250000000</v>
      </c>
      <c r="P237" s="585">
        <v>1</v>
      </c>
      <c r="Q237" s="585">
        <v>250000000</v>
      </c>
      <c r="R237" s="585">
        <v>1</v>
      </c>
      <c r="S237" s="585">
        <v>250000000</v>
      </c>
      <c r="T237" s="585">
        <v>1</v>
      </c>
      <c r="U237" s="584">
        <f>K237+M237+O237+Q237+S237</f>
        <v>1250000000</v>
      </c>
    </row>
    <row r="238" spans="1:21" s="284" customFormat="1" ht="22.5">
      <c r="A238" s="643"/>
      <c r="B238" s="643"/>
      <c r="C238" s="644"/>
      <c r="D238" s="645"/>
      <c r="E238" s="536" t="s">
        <v>802</v>
      </c>
      <c r="F238" s="536" t="s">
        <v>803</v>
      </c>
      <c r="G238" s="585">
        <v>15</v>
      </c>
      <c r="H238" s="585">
        <v>15</v>
      </c>
      <c r="I238" s="585">
        <v>250000000</v>
      </c>
      <c r="J238" s="585">
        <v>15</v>
      </c>
      <c r="K238" s="585">
        <v>300000000</v>
      </c>
      <c r="L238" s="585">
        <v>30</v>
      </c>
      <c r="M238" s="585">
        <v>400000000</v>
      </c>
      <c r="N238" s="585">
        <v>30</v>
      </c>
      <c r="O238" s="585">
        <v>500000000</v>
      </c>
      <c r="P238" s="585">
        <v>45</v>
      </c>
      <c r="Q238" s="585">
        <v>550000000</v>
      </c>
      <c r="R238" s="585">
        <v>50</v>
      </c>
      <c r="S238" s="585">
        <v>600000000</v>
      </c>
      <c r="T238" s="585">
        <f>J238+L238+N238+P238+R238</f>
        <v>170</v>
      </c>
      <c r="U238" s="584">
        <f>K238+M238+O238+Q238+S238</f>
        <v>2350000000</v>
      </c>
    </row>
    <row r="239" spans="1:21" s="284" customFormat="1" ht="22.5">
      <c r="A239" s="643"/>
      <c r="B239" s="643"/>
      <c r="C239" s="644"/>
      <c r="D239" s="645"/>
      <c r="E239" s="653" t="s">
        <v>804</v>
      </c>
      <c r="F239" s="641" t="s">
        <v>805</v>
      </c>
      <c r="G239" s="585">
        <v>1</v>
      </c>
      <c r="H239" s="585">
        <v>1</v>
      </c>
      <c r="I239" s="585">
        <v>134000000</v>
      </c>
      <c r="J239" s="654">
        <v>1</v>
      </c>
      <c r="K239" s="565">
        <v>200000000</v>
      </c>
      <c r="L239" s="654">
        <v>1</v>
      </c>
      <c r="M239" s="565">
        <v>200000000</v>
      </c>
      <c r="N239" s="654">
        <v>1</v>
      </c>
      <c r="O239" s="565">
        <v>200000000</v>
      </c>
      <c r="P239" s="654">
        <v>1</v>
      </c>
      <c r="Q239" s="565">
        <v>200000000</v>
      </c>
      <c r="R239" s="654">
        <v>1</v>
      </c>
      <c r="S239" s="565">
        <v>200000000</v>
      </c>
      <c r="T239" s="654">
        <f>J239+L239+N239+P239+R239</f>
        <v>5</v>
      </c>
      <c r="U239" s="55">
        <f>K239+M239+O239+Q239+S239</f>
        <v>1000000000</v>
      </c>
    </row>
    <row r="240" spans="1:21" s="289" customFormat="1">
      <c r="A240" s="276"/>
      <c r="B240" s="339"/>
      <c r="C240" s="340"/>
      <c r="D240" s="290"/>
      <c r="E240" s="290"/>
      <c r="F240" s="290"/>
      <c r="G240" s="291"/>
      <c r="H240" s="291"/>
      <c r="I240" s="292"/>
      <c r="J240" s="291"/>
      <c r="K240" s="557"/>
      <c r="L240" s="291"/>
      <c r="M240" s="557"/>
      <c r="N240" s="291"/>
      <c r="O240" s="293"/>
      <c r="P240" s="291"/>
      <c r="Q240" s="293"/>
      <c r="R240" s="290"/>
      <c r="S240" s="293"/>
      <c r="T240" s="290"/>
      <c r="U240" s="293"/>
    </row>
    <row r="241" spans="1:21" s="284" customFormat="1" ht="24" customHeight="1">
      <c r="A241" s="45"/>
      <c r="B241" s="442"/>
      <c r="C241" s="442"/>
      <c r="D241" s="951" t="s">
        <v>1159</v>
      </c>
      <c r="E241" s="489" t="s">
        <v>551</v>
      </c>
      <c r="F241" s="341" t="s">
        <v>260</v>
      </c>
      <c r="G241" s="490"/>
      <c r="H241" s="490"/>
      <c r="I241" s="341"/>
      <c r="J241" s="490"/>
      <c r="K241" s="491"/>
      <c r="L241" s="490"/>
      <c r="M241" s="491"/>
      <c r="N241" s="490"/>
      <c r="O241" s="491"/>
      <c r="P241" s="490"/>
      <c r="Q241" s="491"/>
      <c r="R241" s="341"/>
      <c r="S241" s="491"/>
      <c r="T241" s="341"/>
      <c r="U241" s="491"/>
    </row>
    <row r="242" spans="1:21" s="289" customFormat="1" ht="36">
      <c r="A242" s="948" t="s">
        <v>85</v>
      </c>
      <c r="B242" s="341"/>
      <c r="C242" s="341"/>
      <c r="D242" s="952"/>
      <c r="E242" s="357"/>
      <c r="F242" s="286" t="s">
        <v>552</v>
      </c>
      <c r="G242" s="405">
        <v>0</v>
      </c>
      <c r="H242" s="405">
        <v>0</v>
      </c>
      <c r="I242" s="405">
        <v>0</v>
      </c>
      <c r="J242" s="405">
        <v>0</v>
      </c>
      <c r="K242" s="405">
        <v>0</v>
      </c>
      <c r="L242" s="318">
        <v>1</v>
      </c>
      <c r="M242" s="319">
        <v>150000000</v>
      </c>
      <c r="N242" s="318">
        <v>1</v>
      </c>
      <c r="O242" s="319">
        <v>150000000</v>
      </c>
      <c r="P242" s="318">
        <v>1</v>
      </c>
      <c r="Q242" s="319">
        <v>150000000</v>
      </c>
      <c r="R242" s="318">
        <v>1</v>
      </c>
      <c r="S242" s="319">
        <v>150000000</v>
      </c>
      <c r="T242" s="318">
        <v>1</v>
      </c>
      <c r="U242" s="319">
        <f>M242+O242+Q242+S242</f>
        <v>600000000</v>
      </c>
    </row>
    <row r="243" spans="1:21" s="289" customFormat="1">
      <c r="A243" s="949"/>
      <c r="B243" s="357"/>
      <c r="C243" s="357"/>
      <c r="D243" s="952"/>
      <c r="E243" s="397" t="s">
        <v>267</v>
      </c>
      <c r="F243" s="397"/>
      <c r="G243" s="492"/>
      <c r="H243" s="492"/>
      <c r="I243" s="493"/>
      <c r="J243" s="492"/>
      <c r="K243" s="494"/>
      <c r="L243" s="492"/>
      <c r="M243" s="494"/>
      <c r="N243" s="492"/>
      <c r="O243" s="494"/>
      <c r="P243" s="492"/>
      <c r="Q243" s="494"/>
      <c r="R243" s="397"/>
      <c r="S243" s="494"/>
      <c r="T243" s="397"/>
      <c r="U243" s="494"/>
    </row>
    <row r="244" spans="1:21" s="284" customFormat="1" ht="24.75" customHeight="1">
      <c r="A244" s="949"/>
      <c r="B244" s="397"/>
      <c r="C244" s="397"/>
      <c r="D244" s="952"/>
      <c r="E244" s="32" t="s">
        <v>553</v>
      </c>
      <c r="F244" s="30" t="s">
        <v>554</v>
      </c>
      <c r="G244" s="36">
        <v>0</v>
      </c>
      <c r="H244" s="36">
        <v>0</v>
      </c>
      <c r="I244" s="362">
        <v>0</v>
      </c>
      <c r="J244" s="495">
        <v>1</v>
      </c>
      <c r="K244" s="363">
        <v>115000000</v>
      </c>
      <c r="L244" s="495">
        <v>1</v>
      </c>
      <c r="M244" s="363">
        <v>135000000</v>
      </c>
      <c r="N244" s="495">
        <v>1</v>
      </c>
      <c r="O244" s="363">
        <v>165000000</v>
      </c>
      <c r="P244" s="495">
        <v>1</v>
      </c>
      <c r="Q244" s="363">
        <v>185000000</v>
      </c>
      <c r="R244" s="496">
        <v>1</v>
      </c>
      <c r="S244" s="363">
        <v>215000000</v>
      </c>
      <c r="T244" s="496">
        <v>1</v>
      </c>
      <c r="U244" s="363">
        <v>215000000</v>
      </c>
    </row>
    <row r="245" spans="1:21" s="289" customFormat="1" ht="22.5" customHeight="1">
      <c r="A245" s="949"/>
      <c r="B245" s="32" t="s">
        <v>86</v>
      </c>
      <c r="C245" s="30" t="s">
        <v>87</v>
      </c>
      <c r="D245" s="952"/>
      <c r="E245" s="32" t="s">
        <v>555</v>
      </c>
      <c r="F245" s="30" t="s">
        <v>556</v>
      </c>
      <c r="G245" s="36" t="s">
        <v>158</v>
      </c>
      <c r="H245" s="36" t="s">
        <v>557</v>
      </c>
      <c r="I245" s="362"/>
      <c r="J245" s="36" t="s">
        <v>557</v>
      </c>
      <c r="K245" s="363">
        <v>22500000</v>
      </c>
      <c r="L245" s="36" t="s">
        <v>557</v>
      </c>
      <c r="M245" s="363">
        <v>22500000</v>
      </c>
      <c r="N245" s="36" t="s">
        <v>557</v>
      </c>
      <c r="O245" s="363">
        <v>22500000</v>
      </c>
      <c r="P245" s="36" t="s">
        <v>557</v>
      </c>
      <c r="Q245" s="363">
        <v>22500000</v>
      </c>
      <c r="R245" s="366" t="s">
        <v>557</v>
      </c>
      <c r="S245" s="363">
        <v>22500000</v>
      </c>
      <c r="T245" s="366" t="s">
        <v>557</v>
      </c>
      <c r="U245" s="363">
        <v>22500000</v>
      </c>
    </row>
    <row r="246" spans="1:21" s="289" customFormat="1" ht="25.5" customHeight="1">
      <c r="A246" s="949"/>
      <c r="B246" s="900" t="s">
        <v>88</v>
      </c>
      <c r="C246" s="44" t="s">
        <v>89</v>
      </c>
      <c r="D246" s="952"/>
      <c r="E246" s="32" t="s">
        <v>558</v>
      </c>
      <c r="F246" s="30" t="s">
        <v>559</v>
      </c>
      <c r="G246" s="46" t="s">
        <v>560</v>
      </c>
      <c r="H246" s="497">
        <v>4</v>
      </c>
      <c r="I246" s="362"/>
      <c r="J246" s="497">
        <v>4</v>
      </c>
      <c r="K246" s="363">
        <v>25000000</v>
      </c>
      <c r="L246" s="497">
        <v>4</v>
      </c>
      <c r="M246" s="363">
        <v>25000000</v>
      </c>
      <c r="N246" s="497">
        <v>4</v>
      </c>
      <c r="O246" s="363">
        <v>25000000</v>
      </c>
      <c r="P246" s="497">
        <v>4</v>
      </c>
      <c r="Q246" s="363">
        <v>25000000</v>
      </c>
      <c r="R246" s="362">
        <v>4</v>
      </c>
      <c r="S246" s="363">
        <v>25000000</v>
      </c>
      <c r="T246" s="362">
        <v>4</v>
      </c>
      <c r="U246" s="363">
        <v>25000000</v>
      </c>
    </row>
    <row r="247" spans="1:21" s="289" customFormat="1" ht="22.5" customHeight="1">
      <c r="A247" s="949"/>
      <c r="B247" s="901"/>
      <c r="C247" s="30" t="s">
        <v>90</v>
      </c>
      <c r="D247" s="952"/>
      <c r="E247" s="32" t="s">
        <v>561</v>
      </c>
      <c r="F247" s="30" t="s">
        <v>562</v>
      </c>
      <c r="G247" s="36" t="s">
        <v>550</v>
      </c>
      <c r="H247" s="498">
        <v>16</v>
      </c>
      <c r="I247" s="362"/>
      <c r="J247" s="498">
        <v>16</v>
      </c>
      <c r="K247" s="363">
        <v>15000000</v>
      </c>
      <c r="L247" s="498">
        <v>16</v>
      </c>
      <c r="M247" s="363">
        <v>15000000</v>
      </c>
      <c r="N247" s="498">
        <v>16</v>
      </c>
      <c r="O247" s="363">
        <v>15000000</v>
      </c>
      <c r="P247" s="498">
        <v>16</v>
      </c>
      <c r="Q247" s="363">
        <v>15000000</v>
      </c>
      <c r="R247" s="498">
        <v>16</v>
      </c>
      <c r="S247" s="363">
        <v>15000000</v>
      </c>
      <c r="T247" s="498">
        <v>16</v>
      </c>
      <c r="U247" s="363">
        <v>15000000</v>
      </c>
    </row>
    <row r="248" spans="1:21" s="289" customFormat="1" ht="22.5" customHeight="1">
      <c r="A248" s="949"/>
      <c r="B248" s="901"/>
      <c r="C248" s="30" t="s">
        <v>91</v>
      </c>
      <c r="D248" s="953"/>
      <c r="E248" s="32" t="s">
        <v>563</v>
      </c>
      <c r="F248" s="30" t="s">
        <v>564</v>
      </c>
      <c r="G248" s="36">
        <v>0</v>
      </c>
      <c r="H248" s="36">
        <v>10</v>
      </c>
      <c r="I248" s="362"/>
      <c r="J248" s="36">
        <v>10</v>
      </c>
      <c r="K248" s="363">
        <v>22500000</v>
      </c>
      <c r="L248" s="36">
        <v>10</v>
      </c>
      <c r="M248" s="363">
        <v>22500000</v>
      </c>
      <c r="N248" s="36">
        <v>10</v>
      </c>
      <c r="O248" s="363">
        <v>22500000</v>
      </c>
      <c r="P248" s="36">
        <v>10</v>
      </c>
      <c r="Q248" s="363">
        <v>22500000</v>
      </c>
      <c r="R248" s="36">
        <v>10</v>
      </c>
      <c r="S248" s="363">
        <v>22500000</v>
      </c>
      <c r="T248" s="36">
        <v>10</v>
      </c>
      <c r="U248" s="363">
        <v>22500000</v>
      </c>
    </row>
    <row r="249" spans="1:21" s="289" customFormat="1" ht="22.5">
      <c r="A249" s="950"/>
      <c r="B249" s="904"/>
      <c r="C249" s="30" t="s">
        <v>92</v>
      </c>
      <c r="D249" s="442"/>
      <c r="E249" s="290"/>
      <c r="F249" s="290"/>
      <c r="G249" s="291"/>
      <c r="H249" s="291"/>
      <c r="I249" s="292"/>
      <c r="J249" s="291"/>
      <c r="K249" s="293"/>
      <c r="L249" s="291"/>
      <c r="M249" s="293"/>
      <c r="N249" s="291"/>
      <c r="O249" s="293"/>
      <c r="P249" s="291"/>
      <c r="Q249" s="293"/>
      <c r="R249" s="290"/>
      <c r="S249" s="293"/>
      <c r="T249" s="290"/>
      <c r="U249" s="293"/>
    </row>
    <row r="250" spans="1:21" s="289" customFormat="1">
      <c r="A250" s="339"/>
      <c r="B250" s="72"/>
      <c r="C250" s="30"/>
      <c r="D250" s="499"/>
      <c r="E250" s="290"/>
      <c r="F250" s="290"/>
      <c r="G250" s="291"/>
      <c r="H250" s="291"/>
      <c r="I250" s="292"/>
      <c r="J250" s="291"/>
      <c r="K250" s="293"/>
      <c r="L250" s="291"/>
      <c r="M250" s="293"/>
      <c r="N250" s="291"/>
      <c r="O250" s="293"/>
      <c r="P250" s="291"/>
      <c r="Q250" s="293"/>
      <c r="R250" s="290"/>
      <c r="S250" s="293"/>
      <c r="T250" s="290"/>
      <c r="U250" s="293"/>
    </row>
    <row r="251" spans="1:21" s="284" customFormat="1" ht="22.5">
      <c r="A251" s="290"/>
      <c r="B251" s="290"/>
      <c r="C251" s="290"/>
      <c r="D251" s="951" t="s">
        <v>565</v>
      </c>
      <c r="E251" s="742" t="s">
        <v>566</v>
      </c>
      <c r="F251" s="500" t="s">
        <v>260</v>
      </c>
      <c r="G251" s="501"/>
      <c r="H251" s="501"/>
      <c r="I251" s="344"/>
      <c r="J251" s="501"/>
      <c r="K251" s="502"/>
      <c r="L251" s="501"/>
      <c r="M251" s="502"/>
      <c r="N251" s="501"/>
      <c r="O251" s="502"/>
      <c r="P251" s="501"/>
      <c r="Q251" s="502"/>
      <c r="R251" s="344"/>
      <c r="S251" s="502"/>
      <c r="T251" s="344"/>
      <c r="U251" s="502"/>
    </row>
    <row r="252" spans="1:21" s="289" customFormat="1" ht="22.5" customHeight="1">
      <c r="A252" s="948" t="s">
        <v>93</v>
      </c>
      <c r="B252" s="341"/>
      <c r="C252" s="344"/>
      <c r="D252" s="952"/>
      <c r="E252" s="503"/>
      <c r="F252" s="317" t="s">
        <v>567</v>
      </c>
      <c r="G252" s="318">
        <v>0.3</v>
      </c>
      <c r="H252" s="318">
        <v>0.3</v>
      </c>
      <c r="I252" s="405">
        <v>0</v>
      </c>
      <c r="J252" s="318">
        <v>0.8</v>
      </c>
      <c r="K252" s="319">
        <v>200000000</v>
      </c>
      <c r="L252" s="318">
        <v>0.82</v>
      </c>
      <c r="M252" s="319">
        <v>220000000</v>
      </c>
      <c r="N252" s="318">
        <v>0.84</v>
      </c>
      <c r="O252" s="319">
        <v>240000000</v>
      </c>
      <c r="P252" s="318">
        <v>0.86</v>
      </c>
      <c r="Q252" s="319">
        <v>260000000</v>
      </c>
      <c r="R252" s="318">
        <v>0.9</v>
      </c>
      <c r="S252" s="319">
        <v>260000000</v>
      </c>
      <c r="T252" s="318">
        <v>0.9</v>
      </c>
      <c r="U252" s="319">
        <v>260000000</v>
      </c>
    </row>
    <row r="253" spans="1:21" s="289" customFormat="1">
      <c r="A253" s="949"/>
      <c r="B253" s="357"/>
      <c r="C253" s="357"/>
      <c r="D253" s="952"/>
      <c r="E253" s="503" t="s">
        <v>267</v>
      </c>
      <c r="F253" s="503"/>
      <c r="G253" s="504"/>
      <c r="H253" s="504"/>
      <c r="I253" s="493"/>
      <c r="J253" s="504"/>
      <c r="K253" s="505"/>
      <c r="L253" s="504"/>
      <c r="M253" s="505"/>
      <c r="N253" s="504"/>
      <c r="O253" s="505"/>
      <c r="P253" s="504"/>
      <c r="Q253" s="505"/>
      <c r="R253" s="357"/>
      <c r="S253" s="505"/>
      <c r="T253" s="357"/>
      <c r="U253" s="505"/>
    </row>
    <row r="254" spans="1:21" s="284" customFormat="1" ht="48.75" customHeight="1">
      <c r="A254" s="949"/>
      <c r="B254" s="357"/>
      <c r="C254" s="357"/>
      <c r="D254" s="952"/>
      <c r="E254" s="49" t="s">
        <v>568</v>
      </c>
      <c r="F254" s="49" t="s">
        <v>569</v>
      </c>
      <c r="G254" s="506" t="s">
        <v>41</v>
      </c>
      <c r="H254" s="56"/>
      <c r="I254" s="507"/>
      <c r="J254" s="506" t="s">
        <v>41</v>
      </c>
      <c r="K254" s="508">
        <v>46000000</v>
      </c>
      <c r="L254" s="506" t="s">
        <v>412</v>
      </c>
      <c r="M254" s="508">
        <v>46000000</v>
      </c>
      <c r="N254" s="509"/>
      <c r="O254" s="510"/>
      <c r="P254" s="509"/>
      <c r="Q254" s="508"/>
      <c r="R254" s="509"/>
      <c r="S254" s="508"/>
      <c r="T254" s="509"/>
      <c r="U254" s="508"/>
    </row>
    <row r="255" spans="1:21" s="284" customFormat="1" ht="45">
      <c r="A255" s="949"/>
      <c r="B255" s="894" t="s">
        <v>94</v>
      </c>
      <c r="C255" s="48" t="s">
        <v>95</v>
      </c>
      <c r="D255" s="952"/>
      <c r="E255" s="49" t="s">
        <v>570</v>
      </c>
      <c r="F255" s="49" t="s">
        <v>571</v>
      </c>
      <c r="G255" s="57" t="s">
        <v>572</v>
      </c>
      <c r="H255" s="511"/>
      <c r="I255" s="512"/>
      <c r="J255" s="57">
        <v>12</v>
      </c>
      <c r="K255" s="508">
        <v>24000000</v>
      </c>
      <c r="L255" s="57">
        <v>12</v>
      </c>
      <c r="M255" s="508">
        <v>24000000</v>
      </c>
      <c r="N255" s="57">
        <v>12</v>
      </c>
      <c r="O255" s="513">
        <v>15000000</v>
      </c>
      <c r="P255" s="57">
        <v>12</v>
      </c>
      <c r="Q255" s="513">
        <v>20000000</v>
      </c>
      <c r="R255" s="57">
        <v>12</v>
      </c>
      <c r="S255" s="513">
        <v>20000000</v>
      </c>
      <c r="T255" s="57">
        <v>12</v>
      </c>
      <c r="U255" s="513">
        <v>20000000</v>
      </c>
    </row>
    <row r="256" spans="1:21" s="289" customFormat="1" ht="51.75" customHeight="1">
      <c r="A256" s="949"/>
      <c r="B256" s="896"/>
      <c r="C256" s="48" t="s">
        <v>96</v>
      </c>
      <c r="D256" s="952"/>
      <c r="E256" s="459" t="s">
        <v>573</v>
      </c>
      <c r="F256" s="459" t="s">
        <v>574</v>
      </c>
      <c r="G256" s="514" t="s">
        <v>355</v>
      </c>
      <c r="H256" s="514" t="s">
        <v>355</v>
      </c>
      <c r="I256" s="515"/>
      <c r="J256" s="514" t="s">
        <v>355</v>
      </c>
      <c r="K256" s="516">
        <v>20000000</v>
      </c>
      <c r="L256" s="514" t="s">
        <v>43</v>
      </c>
      <c r="M256" s="516"/>
      <c r="N256" s="514" t="s">
        <v>520</v>
      </c>
      <c r="O256" s="516">
        <v>60000000</v>
      </c>
      <c r="P256" s="514" t="s">
        <v>412</v>
      </c>
      <c r="Q256" s="516">
        <v>75000000</v>
      </c>
      <c r="R256" s="514" t="s">
        <v>412</v>
      </c>
      <c r="S256" s="516">
        <v>75000000</v>
      </c>
      <c r="T256" s="514" t="s">
        <v>412</v>
      </c>
      <c r="U256" s="516">
        <v>75000000</v>
      </c>
    </row>
    <row r="257" spans="1:21" s="289" customFormat="1" ht="45" customHeight="1">
      <c r="A257" s="949"/>
      <c r="B257" s="894" t="s">
        <v>97</v>
      </c>
      <c r="C257" s="58" t="s">
        <v>98</v>
      </c>
      <c r="D257" s="952"/>
      <c r="E257" s="49" t="s">
        <v>575</v>
      </c>
      <c r="F257" s="49" t="s">
        <v>576</v>
      </c>
      <c r="G257" s="509"/>
      <c r="H257" s="56"/>
      <c r="I257" s="431"/>
      <c r="J257" s="517" t="s">
        <v>159</v>
      </c>
      <c r="K257" s="508">
        <v>20000000</v>
      </c>
      <c r="L257" s="517" t="s">
        <v>159</v>
      </c>
      <c r="M257" s="508">
        <v>20000000</v>
      </c>
      <c r="N257" s="517" t="s">
        <v>159</v>
      </c>
      <c r="O257" s="508">
        <v>40000000</v>
      </c>
      <c r="P257" s="517" t="s">
        <v>159</v>
      </c>
      <c r="Q257" s="508">
        <v>40000000</v>
      </c>
      <c r="R257" s="517" t="s">
        <v>159</v>
      </c>
      <c r="S257" s="508">
        <v>40000000</v>
      </c>
      <c r="T257" s="517" t="s">
        <v>159</v>
      </c>
      <c r="U257" s="508">
        <v>40000000</v>
      </c>
    </row>
    <row r="258" spans="1:21" s="289" customFormat="1" ht="56.25">
      <c r="A258" s="949"/>
      <c r="B258" s="895"/>
      <c r="C258" s="50" t="s">
        <v>99</v>
      </c>
      <c r="D258" s="952"/>
      <c r="E258" s="49" t="s">
        <v>577</v>
      </c>
      <c r="F258" s="49" t="s">
        <v>578</v>
      </c>
      <c r="G258" s="506" t="s">
        <v>355</v>
      </c>
      <c r="H258" s="506" t="s">
        <v>355</v>
      </c>
      <c r="I258" s="431"/>
      <c r="J258" s="506" t="s">
        <v>355</v>
      </c>
      <c r="K258" s="508">
        <v>15000000</v>
      </c>
      <c r="L258" s="506" t="s">
        <v>43</v>
      </c>
      <c r="M258" s="508">
        <v>15000000</v>
      </c>
      <c r="N258" s="511" t="s">
        <v>579</v>
      </c>
      <c r="O258" s="508"/>
      <c r="P258" s="511" t="s">
        <v>494</v>
      </c>
      <c r="Q258" s="508"/>
      <c r="R258" s="511" t="s">
        <v>376</v>
      </c>
      <c r="S258" s="508"/>
      <c r="T258" s="511" t="s">
        <v>376</v>
      </c>
      <c r="U258" s="508"/>
    </row>
    <row r="259" spans="1:21" s="284" customFormat="1" ht="56.25">
      <c r="A259" s="949"/>
      <c r="B259" s="895"/>
      <c r="C259" s="50" t="s">
        <v>580</v>
      </c>
      <c r="D259" s="952"/>
      <c r="E259" s="49" t="s">
        <v>581</v>
      </c>
      <c r="F259" s="49" t="s">
        <v>582</v>
      </c>
      <c r="G259" s="56" t="s">
        <v>583</v>
      </c>
      <c r="H259" s="56">
        <v>16</v>
      </c>
      <c r="I259" s="518"/>
      <c r="J259" s="56">
        <v>22</v>
      </c>
      <c r="K259" s="508">
        <v>50000000</v>
      </c>
      <c r="L259" s="56">
        <v>22</v>
      </c>
      <c r="M259" s="508">
        <v>50000000</v>
      </c>
      <c r="N259" s="56">
        <v>22</v>
      </c>
      <c r="O259" s="508">
        <v>50000000</v>
      </c>
      <c r="P259" s="56">
        <v>22</v>
      </c>
      <c r="Q259" s="508">
        <v>50000000</v>
      </c>
      <c r="R259" s="56">
        <v>30</v>
      </c>
      <c r="S259" s="508">
        <v>50000000</v>
      </c>
      <c r="T259" s="56">
        <v>30</v>
      </c>
      <c r="U259" s="508">
        <v>50000000</v>
      </c>
    </row>
    <row r="260" spans="1:21" s="289" customFormat="1" ht="33.75">
      <c r="A260" s="949"/>
      <c r="B260" s="895"/>
      <c r="C260" s="48" t="s">
        <v>100</v>
      </c>
      <c r="D260" s="952"/>
      <c r="E260" s="49" t="s">
        <v>584</v>
      </c>
      <c r="F260" s="435" t="s">
        <v>585</v>
      </c>
      <c r="G260" s="506" t="s">
        <v>520</v>
      </c>
      <c r="H260" s="506" t="s">
        <v>520</v>
      </c>
      <c r="I260" s="431"/>
      <c r="J260" s="506" t="s">
        <v>520</v>
      </c>
      <c r="K260" s="508">
        <v>25000000</v>
      </c>
      <c r="L260" s="506" t="s">
        <v>521</v>
      </c>
      <c r="M260" s="508">
        <v>15000000</v>
      </c>
      <c r="N260" s="506" t="s">
        <v>420</v>
      </c>
      <c r="O260" s="508">
        <v>25000000</v>
      </c>
      <c r="P260" s="506" t="s">
        <v>421</v>
      </c>
      <c r="Q260" s="508">
        <v>25000000</v>
      </c>
      <c r="R260" s="506" t="s">
        <v>412</v>
      </c>
      <c r="S260" s="508">
        <v>25000000</v>
      </c>
      <c r="T260" s="506" t="s">
        <v>412</v>
      </c>
      <c r="U260" s="508">
        <v>25000000</v>
      </c>
    </row>
    <row r="261" spans="1:21" s="284" customFormat="1" ht="33.75">
      <c r="A261" s="950"/>
      <c r="B261" s="896"/>
      <c r="C261" s="48" t="s">
        <v>101</v>
      </c>
      <c r="D261" s="953"/>
      <c r="E261" s="49" t="s">
        <v>586</v>
      </c>
      <c r="F261" s="49" t="s">
        <v>587</v>
      </c>
      <c r="G261" s="506" t="s">
        <v>520</v>
      </c>
      <c r="H261" s="506" t="s">
        <v>520</v>
      </c>
      <c r="I261" s="431"/>
      <c r="J261" s="506"/>
      <c r="K261" s="508"/>
      <c r="L261" s="506" t="s">
        <v>521</v>
      </c>
      <c r="M261" s="508">
        <v>50000000</v>
      </c>
      <c r="N261" s="506" t="s">
        <v>420</v>
      </c>
      <c r="O261" s="508">
        <v>50000000</v>
      </c>
      <c r="P261" s="506" t="s">
        <v>421</v>
      </c>
      <c r="Q261" s="508">
        <v>50000000</v>
      </c>
      <c r="R261" s="506" t="s">
        <v>412</v>
      </c>
      <c r="S261" s="508">
        <v>50000000</v>
      </c>
      <c r="T261" s="506" t="s">
        <v>412</v>
      </c>
      <c r="U261" s="508">
        <v>50000000</v>
      </c>
    </row>
    <row r="262" spans="1:21" s="284" customFormat="1" ht="33.75">
      <c r="A262" s="339"/>
      <c r="B262" s="70"/>
      <c r="C262" s="70" t="s">
        <v>102</v>
      </c>
      <c r="D262" s="519"/>
      <c r="E262" s="49" t="s">
        <v>588</v>
      </c>
      <c r="F262" s="49" t="s">
        <v>589</v>
      </c>
      <c r="G262" s="506"/>
      <c r="H262" s="506"/>
      <c r="I262" s="431"/>
      <c r="J262" s="517" t="s">
        <v>161</v>
      </c>
      <c r="K262" s="508">
        <v>100000000</v>
      </c>
      <c r="L262" s="517" t="s">
        <v>162</v>
      </c>
      <c r="M262" s="508">
        <v>100000000</v>
      </c>
      <c r="N262" s="517" t="s">
        <v>163</v>
      </c>
      <c r="O262" s="508">
        <v>100000000</v>
      </c>
      <c r="P262" s="517" t="s">
        <v>164</v>
      </c>
      <c r="Q262" s="508">
        <v>100000000</v>
      </c>
      <c r="R262" s="517" t="s">
        <v>165</v>
      </c>
      <c r="S262" s="508">
        <v>100000000</v>
      </c>
      <c r="T262" s="517" t="s">
        <v>165</v>
      </c>
      <c r="U262" s="508">
        <v>100000000</v>
      </c>
    </row>
    <row r="263" spans="1:21" s="289" customFormat="1">
      <c r="A263" s="276"/>
      <c r="B263" s="459"/>
      <c r="C263" s="284"/>
      <c r="D263" s="437"/>
      <c r="E263" s="437"/>
      <c r="F263" s="437"/>
      <c r="G263" s="520"/>
      <c r="H263" s="521"/>
      <c r="I263" s="522"/>
      <c r="J263" s="521"/>
      <c r="K263" s="523"/>
      <c r="L263" s="524"/>
      <c r="M263" s="523"/>
      <c r="N263" s="524"/>
      <c r="O263" s="523"/>
      <c r="P263" s="524"/>
      <c r="Q263" s="523"/>
      <c r="R263" s="524"/>
      <c r="S263" s="523"/>
      <c r="T263" s="524"/>
      <c r="U263" s="523"/>
    </row>
    <row r="264" spans="1:21" s="284" customFormat="1" ht="33.75">
      <c r="A264" s="290"/>
      <c r="B264" s="290"/>
      <c r="C264" s="290"/>
      <c r="D264" s="951" t="s">
        <v>661</v>
      </c>
      <c r="E264" s="342" t="s">
        <v>662</v>
      </c>
      <c r="F264" s="279" t="s">
        <v>260</v>
      </c>
      <c r="G264" s="280"/>
      <c r="H264" s="280"/>
      <c r="I264" s="279"/>
      <c r="J264" s="280"/>
      <c r="K264" s="283"/>
      <c r="L264" s="280"/>
      <c r="M264" s="283"/>
      <c r="N264" s="280"/>
      <c r="O264" s="283"/>
      <c r="P264" s="280"/>
      <c r="Q264" s="283"/>
      <c r="R264" s="279"/>
      <c r="S264" s="283"/>
      <c r="T264" s="279"/>
      <c r="U264" s="283"/>
    </row>
    <row r="265" spans="1:21" s="289" customFormat="1" ht="33.75" customHeight="1">
      <c r="A265" s="948" t="s">
        <v>117</v>
      </c>
      <c r="B265" s="341"/>
      <c r="C265" s="341"/>
      <c r="D265" s="952"/>
      <c r="E265" s="568"/>
      <c r="F265" s="286" t="s">
        <v>663</v>
      </c>
      <c r="G265" s="234">
        <v>0.5</v>
      </c>
      <c r="H265" s="287">
        <v>0.50360000000000005</v>
      </c>
      <c r="I265" s="946">
        <v>1000000000</v>
      </c>
      <c r="J265" s="234">
        <v>0.55000000000000004</v>
      </c>
      <c r="K265" s="946">
        <v>3200000000</v>
      </c>
      <c r="L265" s="234">
        <v>0.6</v>
      </c>
      <c r="M265" s="946">
        <v>1400000000</v>
      </c>
      <c r="N265" s="234">
        <v>0.65</v>
      </c>
      <c r="O265" s="946">
        <v>1600000000</v>
      </c>
      <c r="P265" s="234">
        <v>0.7</v>
      </c>
      <c r="Q265" s="946">
        <v>1800000000</v>
      </c>
      <c r="R265" s="234">
        <v>0.75</v>
      </c>
      <c r="S265" s="946">
        <v>2000000000</v>
      </c>
      <c r="T265" s="234">
        <v>0.75</v>
      </c>
      <c r="U265" s="946">
        <f>I265+K265+M265+O265+Q265+S265</f>
        <v>11000000000</v>
      </c>
    </row>
    <row r="266" spans="1:21" s="289" customFormat="1" ht="24">
      <c r="A266" s="949"/>
      <c r="B266" s="357"/>
      <c r="C266" s="357"/>
      <c r="D266" s="952"/>
      <c r="E266" s="357"/>
      <c r="F266" s="286" t="s">
        <v>664</v>
      </c>
      <c r="G266" s="287">
        <v>0.87509999999999999</v>
      </c>
      <c r="H266" s="234">
        <v>0.9</v>
      </c>
      <c r="I266" s="947"/>
      <c r="J266" s="234">
        <v>0.93</v>
      </c>
      <c r="K266" s="947"/>
      <c r="L266" s="234">
        <v>0.96</v>
      </c>
      <c r="M266" s="947"/>
      <c r="N266" s="234">
        <v>0.99</v>
      </c>
      <c r="O266" s="947"/>
      <c r="P266" s="234">
        <v>1</v>
      </c>
      <c r="Q266" s="947"/>
      <c r="R266" s="234">
        <v>1</v>
      </c>
      <c r="S266" s="947"/>
      <c r="T266" s="234">
        <v>1</v>
      </c>
      <c r="U266" s="947"/>
    </row>
    <row r="267" spans="1:21" s="289" customFormat="1">
      <c r="A267" s="949"/>
      <c r="B267" s="357"/>
      <c r="C267" s="357"/>
      <c r="D267" s="952"/>
      <c r="E267" s="397" t="s">
        <v>267</v>
      </c>
      <c r="F267" s="290"/>
      <c r="G267" s="291"/>
      <c r="H267" s="291"/>
      <c r="I267" s="292"/>
      <c r="J267" s="291"/>
      <c r="K267" s="293"/>
      <c r="L267" s="291"/>
      <c r="M267" s="293"/>
      <c r="N267" s="291"/>
      <c r="O267" s="293"/>
      <c r="P267" s="291"/>
      <c r="Q267" s="293"/>
      <c r="R267" s="290"/>
      <c r="S267" s="293"/>
      <c r="T267" s="290"/>
      <c r="U267" s="293"/>
    </row>
    <row r="268" spans="1:21" s="289" customFormat="1" ht="40.5" customHeight="1">
      <c r="A268" s="949"/>
      <c r="B268" s="397"/>
      <c r="C268" s="397"/>
      <c r="D268" s="952"/>
      <c r="E268" s="756" t="s">
        <v>665</v>
      </c>
      <c r="F268" s="30" t="s">
        <v>666</v>
      </c>
      <c r="G268" s="56" t="s">
        <v>667</v>
      </c>
      <c r="H268" s="569">
        <v>55</v>
      </c>
      <c r="I268" s="570">
        <v>144000000</v>
      </c>
      <c r="J268" s="569">
        <v>60</v>
      </c>
      <c r="K268" s="510">
        <v>180881000</v>
      </c>
      <c r="L268" s="569">
        <v>65</v>
      </c>
      <c r="M268" s="510">
        <v>205969000</v>
      </c>
      <c r="N268" s="569">
        <v>75</v>
      </c>
      <c r="O268" s="510">
        <v>255969000</v>
      </c>
      <c r="P268" s="569">
        <v>80</v>
      </c>
      <c r="Q268" s="510">
        <v>285969000</v>
      </c>
      <c r="R268" s="569">
        <v>87</v>
      </c>
      <c r="S268" s="510">
        <v>305969000</v>
      </c>
      <c r="T268" s="569">
        <v>87</v>
      </c>
      <c r="U268" s="510">
        <v>305969000</v>
      </c>
    </row>
    <row r="269" spans="1:21" s="289" customFormat="1" ht="27" customHeight="1">
      <c r="A269" s="949"/>
      <c r="B269" s="32" t="s">
        <v>118</v>
      </c>
      <c r="C269" s="45" t="s">
        <v>119</v>
      </c>
      <c r="D269" s="952"/>
      <c r="E269" s="571" t="s">
        <v>668</v>
      </c>
      <c r="F269" s="572" t="s">
        <v>669</v>
      </c>
      <c r="G269" s="569">
        <v>75</v>
      </c>
      <c r="H269" s="569">
        <v>81</v>
      </c>
      <c r="I269" s="570"/>
      <c r="J269" s="569">
        <v>84</v>
      </c>
      <c r="K269" s="510">
        <v>92403000</v>
      </c>
      <c r="L269" s="569">
        <v>87</v>
      </c>
      <c r="M269" s="510"/>
      <c r="N269" s="569">
        <v>90</v>
      </c>
      <c r="O269" s="510"/>
      <c r="P269" s="569">
        <v>92</v>
      </c>
      <c r="Q269" s="510"/>
      <c r="R269" s="569">
        <v>95</v>
      </c>
      <c r="S269" s="510"/>
      <c r="T269" s="569">
        <v>95</v>
      </c>
      <c r="U269" s="510"/>
    </row>
    <row r="270" spans="1:21" s="289" customFormat="1" ht="33.75" customHeight="1">
      <c r="A270" s="949"/>
      <c r="B270" s="900" t="s">
        <v>120</v>
      </c>
      <c r="C270" s="30" t="s">
        <v>121</v>
      </c>
      <c r="D270" s="952"/>
      <c r="E270" s="573" t="s">
        <v>670</v>
      </c>
      <c r="F270" s="30" t="s">
        <v>671</v>
      </c>
      <c r="G270" s="56" t="s">
        <v>672</v>
      </c>
      <c r="H270" s="569">
        <v>83</v>
      </c>
      <c r="I270" s="570"/>
      <c r="J270" s="569">
        <v>88</v>
      </c>
      <c r="K270" s="510">
        <v>134438000</v>
      </c>
      <c r="L270" s="569">
        <v>95</v>
      </c>
      <c r="M270" s="510"/>
      <c r="N270" s="569">
        <v>97</v>
      </c>
      <c r="O270" s="510"/>
      <c r="P270" s="569">
        <v>98</v>
      </c>
      <c r="Q270" s="510"/>
      <c r="R270" s="569">
        <v>100</v>
      </c>
      <c r="S270" s="510">
        <v>207882000</v>
      </c>
      <c r="T270" s="569">
        <v>100</v>
      </c>
      <c r="U270" s="510">
        <v>207882000</v>
      </c>
    </row>
    <row r="271" spans="1:21" s="289" customFormat="1" ht="45">
      <c r="A271" s="949"/>
      <c r="B271" s="901"/>
      <c r="C271" s="39" t="s">
        <v>673</v>
      </c>
      <c r="D271" s="952"/>
      <c r="E271" s="574" t="s">
        <v>674</v>
      </c>
      <c r="F271" s="30" t="s">
        <v>675</v>
      </c>
      <c r="G271" s="575"/>
      <c r="H271" s="575"/>
      <c r="I271" s="522"/>
      <c r="J271" s="575"/>
      <c r="K271" s="523"/>
      <c r="L271" s="575"/>
      <c r="M271" s="523"/>
      <c r="N271" s="575"/>
      <c r="O271" s="523"/>
      <c r="P271" s="575"/>
      <c r="Q271" s="523"/>
      <c r="R271" s="575"/>
      <c r="S271" s="523"/>
      <c r="T271" s="575"/>
      <c r="U271" s="523"/>
    </row>
    <row r="272" spans="1:21" s="289" customFormat="1" ht="33.75">
      <c r="A272" s="949"/>
      <c r="B272" s="901"/>
      <c r="C272" s="39" t="s">
        <v>122</v>
      </c>
      <c r="D272" s="952"/>
      <c r="E272" s="32" t="s">
        <v>676</v>
      </c>
      <c r="F272" s="30" t="s">
        <v>677</v>
      </c>
      <c r="G272" s="56" t="s">
        <v>678</v>
      </c>
      <c r="H272" s="569">
        <v>94</v>
      </c>
      <c r="I272" s="570">
        <v>103800000</v>
      </c>
      <c r="J272" s="56" t="s">
        <v>679</v>
      </c>
      <c r="K272" s="510">
        <v>195657000</v>
      </c>
      <c r="L272" s="569">
        <v>95</v>
      </c>
      <c r="M272" s="510">
        <v>219115000</v>
      </c>
      <c r="N272" s="569">
        <v>96</v>
      </c>
      <c r="O272" s="510">
        <v>269115000</v>
      </c>
      <c r="P272" s="569">
        <v>96</v>
      </c>
      <c r="Q272" s="510">
        <v>289115000</v>
      </c>
      <c r="R272" s="56" t="s">
        <v>680</v>
      </c>
      <c r="S272" s="510">
        <v>329115000</v>
      </c>
      <c r="T272" s="56" t="s">
        <v>680</v>
      </c>
      <c r="U272" s="510">
        <v>329115000</v>
      </c>
    </row>
    <row r="273" spans="1:21" s="284" customFormat="1" ht="37.5" customHeight="1">
      <c r="A273" s="949"/>
      <c r="B273" s="900" t="s">
        <v>123</v>
      </c>
      <c r="C273" s="30" t="s">
        <v>124</v>
      </c>
      <c r="D273" s="952"/>
      <c r="E273" s="574" t="s">
        <v>681</v>
      </c>
      <c r="F273" s="32" t="s">
        <v>682</v>
      </c>
      <c r="G273" s="569"/>
      <c r="H273" s="569"/>
      <c r="I273" s="570"/>
      <c r="J273" s="569"/>
      <c r="K273" s="510"/>
      <c r="L273" s="569"/>
      <c r="M273" s="510"/>
      <c r="N273" s="569"/>
      <c r="O273" s="510"/>
      <c r="P273" s="569"/>
      <c r="Q273" s="510"/>
      <c r="R273" s="569"/>
      <c r="S273" s="510"/>
      <c r="T273" s="569"/>
      <c r="U273" s="510"/>
    </row>
    <row r="274" spans="1:21" s="289" customFormat="1" ht="45">
      <c r="A274" s="949"/>
      <c r="B274" s="901"/>
      <c r="C274" s="39" t="s">
        <v>125</v>
      </c>
      <c r="D274" s="952"/>
      <c r="E274" s="573" t="s">
        <v>683</v>
      </c>
      <c r="F274" s="39" t="s">
        <v>684</v>
      </c>
      <c r="G274" s="569">
        <v>103</v>
      </c>
      <c r="H274" s="569">
        <v>90</v>
      </c>
      <c r="I274" s="570"/>
      <c r="J274" s="569">
        <v>92</v>
      </c>
      <c r="K274" s="510">
        <v>182761000</v>
      </c>
      <c r="L274" s="569">
        <v>95</v>
      </c>
      <c r="M274" s="510">
        <v>213037000</v>
      </c>
      <c r="N274" s="569">
        <v>96</v>
      </c>
      <c r="O274" s="510">
        <v>253037000</v>
      </c>
      <c r="P274" s="569">
        <v>96</v>
      </c>
      <c r="Q274" s="510">
        <v>273037000</v>
      </c>
      <c r="R274" s="569">
        <v>97</v>
      </c>
      <c r="S274" s="510">
        <v>293037000</v>
      </c>
      <c r="T274" s="569">
        <v>97</v>
      </c>
      <c r="U274" s="510">
        <v>290000000</v>
      </c>
    </row>
    <row r="275" spans="1:21" s="289" customFormat="1" ht="22.5" customHeight="1">
      <c r="A275" s="949"/>
      <c r="B275" s="901"/>
      <c r="C275" s="39" t="s">
        <v>126</v>
      </c>
      <c r="D275" s="952"/>
      <c r="E275" s="574" t="s">
        <v>685</v>
      </c>
      <c r="F275" s="30" t="s">
        <v>686</v>
      </c>
      <c r="G275" s="56" t="s">
        <v>687</v>
      </c>
      <c r="H275" s="569">
        <v>84</v>
      </c>
      <c r="I275" s="570"/>
      <c r="J275" s="569">
        <v>88</v>
      </c>
      <c r="K275" s="510">
        <v>121620000</v>
      </c>
      <c r="L275" s="569">
        <v>90</v>
      </c>
      <c r="M275" s="510"/>
      <c r="N275" s="569">
        <v>93</v>
      </c>
      <c r="O275" s="510"/>
      <c r="P275" s="569">
        <v>95</v>
      </c>
      <c r="Q275" s="510"/>
      <c r="R275" s="569">
        <v>97</v>
      </c>
      <c r="S275" s="510"/>
      <c r="T275" s="569">
        <v>97</v>
      </c>
      <c r="U275" s="510"/>
    </row>
    <row r="276" spans="1:21" s="289" customFormat="1" ht="33.75">
      <c r="A276" s="949"/>
      <c r="B276" s="901"/>
      <c r="C276" s="31" t="s">
        <v>127</v>
      </c>
      <c r="D276" s="952"/>
      <c r="E276" s="574" t="s">
        <v>688</v>
      </c>
      <c r="F276" s="30" t="s">
        <v>689</v>
      </c>
      <c r="G276" s="56" t="s">
        <v>690</v>
      </c>
      <c r="H276" s="569">
        <v>70</v>
      </c>
      <c r="I276" s="570"/>
      <c r="J276" s="569">
        <v>74</v>
      </c>
      <c r="K276" s="510">
        <v>121620000</v>
      </c>
      <c r="L276" s="569">
        <v>78</v>
      </c>
      <c r="M276" s="510">
        <v>149783000</v>
      </c>
      <c r="N276" s="569">
        <v>80</v>
      </c>
      <c r="O276" s="510">
        <v>159783000</v>
      </c>
      <c r="P276" s="569">
        <v>84</v>
      </c>
      <c r="Q276" s="510">
        <v>179783000</v>
      </c>
      <c r="R276" s="569">
        <v>88</v>
      </c>
      <c r="S276" s="510">
        <v>199783000</v>
      </c>
      <c r="T276" s="569">
        <v>88</v>
      </c>
      <c r="U276" s="510">
        <v>190000000</v>
      </c>
    </row>
    <row r="277" spans="1:21" s="284" customFormat="1" ht="33.75">
      <c r="A277" s="949"/>
      <c r="B277" s="901"/>
      <c r="C277" s="344"/>
      <c r="D277" s="952"/>
      <c r="E277" s="574" t="s">
        <v>691</v>
      </c>
      <c r="F277" s="30" t="s">
        <v>692</v>
      </c>
      <c r="G277" s="569">
        <v>50</v>
      </c>
      <c r="H277" s="569">
        <v>55</v>
      </c>
      <c r="I277" s="570"/>
      <c r="J277" s="569">
        <v>60</v>
      </c>
      <c r="K277" s="510">
        <v>170620000</v>
      </c>
      <c r="L277" s="569">
        <v>65</v>
      </c>
      <c r="M277" s="510">
        <v>160620000</v>
      </c>
      <c r="N277" s="569">
        <v>70</v>
      </c>
      <c r="O277" s="510">
        <v>200620000</v>
      </c>
      <c r="P277" s="569">
        <v>75</v>
      </c>
      <c r="Q277" s="510">
        <v>240620000</v>
      </c>
      <c r="R277" s="569">
        <v>80</v>
      </c>
      <c r="S277" s="510">
        <v>260620000</v>
      </c>
      <c r="T277" s="569">
        <v>80</v>
      </c>
      <c r="U277" s="510">
        <v>130000000</v>
      </c>
    </row>
    <row r="278" spans="1:21" s="284" customFormat="1" ht="22.5">
      <c r="A278" s="949"/>
      <c r="B278" s="757"/>
      <c r="C278" s="344"/>
      <c r="D278" s="952"/>
      <c r="E278" s="32" t="s">
        <v>693</v>
      </c>
      <c r="F278" s="32" t="s">
        <v>694</v>
      </c>
      <c r="G278" s="576"/>
      <c r="H278" s="576"/>
      <c r="I278" s="577"/>
      <c r="J278" s="576">
        <v>100</v>
      </c>
      <c r="K278" s="578"/>
      <c r="L278" s="576">
        <v>100</v>
      </c>
      <c r="M278" s="510">
        <v>150000000</v>
      </c>
      <c r="N278" s="576">
        <v>100</v>
      </c>
      <c r="O278" s="510">
        <v>150000000</v>
      </c>
      <c r="P278" s="576">
        <v>100</v>
      </c>
      <c r="Q278" s="510">
        <v>150000000</v>
      </c>
      <c r="R278" s="576">
        <v>100</v>
      </c>
      <c r="S278" s="510">
        <v>150000000</v>
      </c>
      <c r="T278" s="576">
        <v>100</v>
      </c>
      <c r="U278" s="510">
        <v>150000000</v>
      </c>
    </row>
    <row r="279" spans="1:21" s="284" customFormat="1" ht="22.5">
      <c r="A279" s="949"/>
      <c r="B279" s="757"/>
      <c r="C279" s="344"/>
      <c r="D279" s="952"/>
      <c r="E279" s="32" t="s">
        <v>695</v>
      </c>
      <c r="F279" s="32" t="s">
        <v>696</v>
      </c>
      <c r="G279" s="576"/>
      <c r="H279" s="576"/>
      <c r="I279" s="577"/>
      <c r="J279" s="576">
        <v>100</v>
      </c>
      <c r="K279" s="578"/>
      <c r="L279" s="576">
        <v>100</v>
      </c>
      <c r="M279" s="510">
        <v>130000000</v>
      </c>
      <c r="N279" s="576">
        <v>100</v>
      </c>
      <c r="O279" s="510">
        <v>130000000</v>
      </c>
      <c r="P279" s="576">
        <v>100</v>
      </c>
      <c r="Q279" s="510">
        <v>130000000</v>
      </c>
      <c r="R279" s="576">
        <v>100</v>
      </c>
      <c r="S279" s="510">
        <v>130000000</v>
      </c>
      <c r="T279" s="576">
        <v>100</v>
      </c>
      <c r="U279" s="510">
        <v>130000000</v>
      </c>
    </row>
    <row r="280" spans="1:21" s="284" customFormat="1" ht="22.5">
      <c r="A280" s="949"/>
      <c r="B280" s="757"/>
      <c r="C280" s="344"/>
      <c r="D280" s="952"/>
      <c r="E280" s="32" t="s">
        <v>697</v>
      </c>
      <c r="F280" s="32" t="s">
        <v>698</v>
      </c>
      <c r="G280" s="576"/>
      <c r="H280" s="576"/>
      <c r="I280" s="577"/>
      <c r="J280" s="576">
        <v>100</v>
      </c>
      <c r="K280" s="578"/>
      <c r="L280" s="576">
        <v>100</v>
      </c>
      <c r="M280" s="510"/>
      <c r="N280" s="576">
        <v>100</v>
      </c>
      <c r="O280" s="510"/>
      <c r="P280" s="576">
        <v>100</v>
      </c>
      <c r="Q280" s="510"/>
      <c r="R280" s="576">
        <v>100</v>
      </c>
      <c r="S280" s="510"/>
      <c r="T280" s="576">
        <v>100</v>
      </c>
      <c r="U280" s="510"/>
    </row>
    <row r="281" spans="1:21" s="284" customFormat="1" ht="33.75">
      <c r="A281" s="949"/>
      <c r="B281" s="757"/>
      <c r="C281" s="344"/>
      <c r="D281" s="952"/>
      <c r="E281" s="295" t="s">
        <v>699</v>
      </c>
      <c r="F281" s="32" t="s">
        <v>700</v>
      </c>
      <c r="G281" s="576"/>
      <c r="H281" s="576"/>
      <c r="I281" s="577"/>
      <c r="J281" s="576">
        <v>100</v>
      </c>
      <c r="K281" s="578"/>
      <c r="L281" s="576">
        <v>100</v>
      </c>
      <c r="M281" s="578">
        <v>123000000</v>
      </c>
      <c r="N281" s="576">
        <v>100</v>
      </c>
      <c r="O281" s="578">
        <v>123000000</v>
      </c>
      <c r="P281" s="576">
        <v>100</v>
      </c>
      <c r="Q281" s="578">
        <v>123000000</v>
      </c>
      <c r="R281" s="576">
        <v>100</v>
      </c>
      <c r="S281" s="578">
        <v>123000000</v>
      </c>
      <c r="T281" s="576">
        <v>100</v>
      </c>
      <c r="U281" s="578">
        <v>120000000</v>
      </c>
    </row>
    <row r="282" spans="1:21" s="284" customFormat="1" ht="33.75">
      <c r="A282" s="949"/>
      <c r="B282" s="757"/>
      <c r="C282" s="344"/>
      <c r="D282" s="952"/>
      <c r="E282" s="295" t="s">
        <v>701</v>
      </c>
      <c r="F282" s="295" t="s">
        <v>702</v>
      </c>
      <c r="G282" s="576"/>
      <c r="H282" s="576"/>
      <c r="I282" s="577"/>
      <c r="J282" s="576">
        <v>100</v>
      </c>
      <c r="K282" s="578"/>
      <c r="L282" s="576">
        <v>100</v>
      </c>
      <c r="M282" s="578"/>
      <c r="N282" s="576">
        <v>100</v>
      </c>
      <c r="O282" s="578"/>
      <c r="P282" s="576">
        <v>100</v>
      </c>
      <c r="Q282" s="578"/>
      <c r="R282" s="576">
        <v>100</v>
      </c>
      <c r="S282" s="578"/>
      <c r="T282" s="576">
        <v>100</v>
      </c>
      <c r="U282" s="578"/>
    </row>
    <row r="283" spans="1:21" s="284" customFormat="1">
      <c r="A283" s="949"/>
      <c r="B283" s="757"/>
      <c r="C283" s="344"/>
      <c r="D283" s="952"/>
      <c r="E283" s="295" t="s">
        <v>703</v>
      </c>
      <c r="F283" s="295" t="s">
        <v>704</v>
      </c>
      <c r="G283" s="579"/>
      <c r="H283" s="579"/>
      <c r="I283" s="580"/>
      <c r="J283" s="576">
        <v>100</v>
      </c>
      <c r="K283" s="581"/>
      <c r="L283" s="576">
        <v>100</v>
      </c>
      <c r="M283" s="581"/>
      <c r="N283" s="576">
        <v>100</v>
      </c>
      <c r="O283" s="581"/>
      <c r="P283" s="576">
        <v>100</v>
      </c>
      <c r="Q283" s="581">
        <v>100000000</v>
      </c>
      <c r="R283" s="576">
        <v>100</v>
      </c>
      <c r="S283" s="581">
        <v>100000000</v>
      </c>
      <c r="T283" s="576">
        <v>100</v>
      </c>
      <c r="U283" s="581">
        <v>100000000</v>
      </c>
    </row>
    <row r="284" spans="1:21" s="284" customFormat="1" ht="22.5">
      <c r="A284" s="949"/>
      <c r="B284" s="757"/>
      <c r="C284" s="344"/>
      <c r="D284" s="952"/>
      <c r="E284" s="295" t="s">
        <v>705</v>
      </c>
      <c r="F284" s="295" t="s">
        <v>706</v>
      </c>
      <c r="G284" s="579"/>
      <c r="H284" s="579"/>
      <c r="I284" s="580"/>
      <c r="J284" s="576">
        <v>100</v>
      </c>
      <c r="K284" s="581"/>
      <c r="L284" s="576">
        <v>100</v>
      </c>
      <c r="M284" s="581">
        <v>120000000</v>
      </c>
      <c r="N284" s="576">
        <v>100</v>
      </c>
      <c r="O284" s="581">
        <v>120000000</v>
      </c>
      <c r="P284" s="576">
        <v>100</v>
      </c>
      <c r="Q284" s="581">
        <v>120000000</v>
      </c>
      <c r="R284" s="576">
        <v>100</v>
      </c>
      <c r="S284" s="581">
        <v>120000000</v>
      </c>
      <c r="T284" s="576">
        <v>100</v>
      </c>
      <c r="U284" s="581">
        <v>120000000</v>
      </c>
    </row>
    <row r="285" spans="1:21" s="284" customFormat="1" ht="22.5">
      <c r="A285" s="949"/>
      <c r="B285" s="757"/>
      <c r="C285" s="344"/>
      <c r="D285" s="952"/>
      <c r="E285" s="295" t="s">
        <v>707</v>
      </c>
      <c r="F285" s="295" t="s">
        <v>708</v>
      </c>
      <c r="G285" s="579"/>
      <c r="H285" s="579"/>
      <c r="I285" s="580"/>
      <c r="J285" s="576">
        <v>100</v>
      </c>
      <c r="K285" s="581"/>
      <c r="L285" s="576">
        <v>100</v>
      </c>
      <c r="M285" s="581"/>
      <c r="N285" s="576">
        <v>100</v>
      </c>
      <c r="O285" s="581"/>
      <c r="P285" s="576">
        <v>100</v>
      </c>
      <c r="Q285" s="581"/>
      <c r="R285" s="576">
        <v>100</v>
      </c>
      <c r="S285" s="581"/>
      <c r="T285" s="576">
        <v>100</v>
      </c>
      <c r="U285" s="581"/>
    </row>
    <row r="286" spans="1:21" s="284" customFormat="1" ht="22.5">
      <c r="A286" s="950"/>
      <c r="B286" s="758"/>
      <c r="C286" s="340"/>
      <c r="D286" s="953"/>
      <c r="E286" s="295" t="s">
        <v>709</v>
      </c>
      <c r="F286" s="295" t="s">
        <v>710</v>
      </c>
      <c r="G286" s="575"/>
      <c r="H286" s="575"/>
      <c r="I286" s="522"/>
      <c r="J286" s="569">
        <v>100</v>
      </c>
      <c r="K286" s="523"/>
      <c r="L286" s="569">
        <v>100</v>
      </c>
      <c r="M286" s="523"/>
      <c r="N286" s="569">
        <v>100</v>
      </c>
      <c r="O286" s="523"/>
      <c r="P286" s="569">
        <v>100</v>
      </c>
      <c r="Q286" s="523"/>
      <c r="R286" s="569">
        <v>100</v>
      </c>
      <c r="S286" s="523">
        <v>100000000</v>
      </c>
      <c r="T286" s="569">
        <v>100</v>
      </c>
      <c r="U286" s="523">
        <v>100000000</v>
      </c>
    </row>
    <row r="289" spans="17:17" ht="15">
      <c r="Q289" s="655"/>
    </row>
    <row r="290" spans="17:17" ht="15">
      <c r="Q290" s="656"/>
    </row>
    <row r="291" spans="17:17" ht="15">
      <c r="Q291" s="656"/>
    </row>
    <row r="292" spans="17:17" ht="15">
      <c r="Q292" s="656"/>
    </row>
    <row r="293" spans="17:17" ht="15">
      <c r="Q293" s="656"/>
    </row>
    <row r="294" spans="17:17" ht="15">
      <c r="Q294" s="656"/>
    </row>
    <row r="295" spans="17:17" ht="15">
      <c r="Q295" s="656"/>
    </row>
    <row r="296" spans="17:17" ht="15.75">
      <c r="Q296" s="657"/>
    </row>
    <row r="297" spans="17:17" ht="15">
      <c r="Q297" s="658"/>
    </row>
    <row r="298" spans="17:17" ht="15">
      <c r="Q298" s="658"/>
    </row>
  </sheetData>
  <mergeCells count="125">
    <mergeCell ref="A1:U1"/>
    <mergeCell ref="A2:U2"/>
    <mergeCell ref="A3:U3"/>
    <mergeCell ref="H6:U6"/>
    <mergeCell ref="H7:I7"/>
    <mergeCell ref="J7:K7"/>
    <mergeCell ref="L7:M7"/>
    <mergeCell ref="N7:O7"/>
    <mergeCell ref="P7:Q7"/>
    <mergeCell ref="R7:S7"/>
    <mergeCell ref="T7:U7"/>
    <mergeCell ref="A6:A8"/>
    <mergeCell ref="B6:B8"/>
    <mergeCell ref="C6:C8"/>
    <mergeCell ref="D6:D8"/>
    <mergeCell ref="E6:E8"/>
    <mergeCell ref="F6:F8"/>
    <mergeCell ref="G6:G8"/>
    <mergeCell ref="U116:U117"/>
    <mergeCell ref="O123:O127"/>
    <mergeCell ref="D129:D137"/>
    <mergeCell ref="A130:A137"/>
    <mergeCell ref="B130:B137"/>
    <mergeCell ref="Q100:Q101"/>
    <mergeCell ref="S100:S101"/>
    <mergeCell ref="U100:U101"/>
    <mergeCell ref="D115:D124"/>
    <mergeCell ref="A116:A127"/>
    <mergeCell ref="B116:B127"/>
    <mergeCell ref="I116:I117"/>
    <mergeCell ref="K116:K117"/>
    <mergeCell ref="M116:M117"/>
    <mergeCell ref="O116:O117"/>
    <mergeCell ref="D99:D112"/>
    <mergeCell ref="A100:A112"/>
    <mergeCell ref="I100:I101"/>
    <mergeCell ref="K100:K101"/>
    <mergeCell ref="M100:M101"/>
    <mergeCell ref="O100:O101"/>
    <mergeCell ref="U140:U147"/>
    <mergeCell ref="B142:B144"/>
    <mergeCell ref="A170:A188"/>
    <mergeCell ref="I170:I174"/>
    <mergeCell ref="K170:K174"/>
    <mergeCell ref="M170:M174"/>
    <mergeCell ref="O170:O174"/>
    <mergeCell ref="Q170:Q174"/>
    <mergeCell ref="S170:S174"/>
    <mergeCell ref="A140:A149"/>
    <mergeCell ref="I140:I147"/>
    <mergeCell ref="K140:K147"/>
    <mergeCell ref="M140:M147"/>
    <mergeCell ref="O140:O147"/>
    <mergeCell ref="Q140:Q147"/>
    <mergeCell ref="U63:U64"/>
    <mergeCell ref="D76:D87"/>
    <mergeCell ref="A77:A87"/>
    <mergeCell ref="B77:B87"/>
    <mergeCell ref="I77:I80"/>
    <mergeCell ref="K77:K80"/>
    <mergeCell ref="M77:M80"/>
    <mergeCell ref="D62:D69"/>
    <mergeCell ref="A63:A70"/>
    <mergeCell ref="B63:B70"/>
    <mergeCell ref="I63:I64"/>
    <mergeCell ref="K63:K64"/>
    <mergeCell ref="M63:M64"/>
    <mergeCell ref="U265:U266"/>
    <mergeCell ref="B270:B272"/>
    <mergeCell ref="B273:B277"/>
    <mergeCell ref="O77:O80"/>
    <mergeCell ref="Q77:Q80"/>
    <mergeCell ref="S77:S80"/>
    <mergeCell ref="U77:U80"/>
    <mergeCell ref="D264:D286"/>
    <mergeCell ref="I265:I266"/>
    <mergeCell ref="K265:K266"/>
    <mergeCell ref="M265:M266"/>
    <mergeCell ref="O265:O266"/>
    <mergeCell ref="D241:D248"/>
    <mergeCell ref="B246:B249"/>
    <mergeCell ref="D251:D261"/>
    <mergeCell ref="B255:B256"/>
    <mergeCell ref="B257:B261"/>
    <mergeCell ref="U170:U174"/>
    <mergeCell ref="B177:B188"/>
    <mergeCell ref="B189:B193"/>
    <mergeCell ref="B195:B207"/>
    <mergeCell ref="B208:B209"/>
    <mergeCell ref="D216:D222"/>
    <mergeCell ref="S140:S147"/>
    <mergeCell ref="Q265:Q266"/>
    <mergeCell ref="S265:S266"/>
    <mergeCell ref="A265:A286"/>
    <mergeCell ref="A11:A27"/>
    <mergeCell ref="B11:B27"/>
    <mergeCell ref="C11:C27"/>
    <mergeCell ref="A30:A37"/>
    <mergeCell ref="B30:B37"/>
    <mergeCell ref="C30:C37"/>
    <mergeCell ref="D29:D37"/>
    <mergeCell ref="D10:D27"/>
    <mergeCell ref="O63:O64"/>
    <mergeCell ref="Q63:Q64"/>
    <mergeCell ref="S63:S64"/>
    <mergeCell ref="A217:A222"/>
    <mergeCell ref="A242:A249"/>
    <mergeCell ref="A252:A261"/>
    <mergeCell ref="Q116:Q117"/>
    <mergeCell ref="S116:S117"/>
    <mergeCell ref="D53:D58"/>
    <mergeCell ref="A55:A60"/>
    <mergeCell ref="A225:A231"/>
    <mergeCell ref="B225:B231"/>
    <mergeCell ref="C225:C231"/>
    <mergeCell ref="D225:D231"/>
    <mergeCell ref="D39:D42"/>
    <mergeCell ref="A45:A50"/>
    <mergeCell ref="B45:B50"/>
    <mergeCell ref="C45:C50"/>
    <mergeCell ref="D45:D50"/>
    <mergeCell ref="A40:A42"/>
    <mergeCell ref="B40:B42"/>
    <mergeCell ref="C40:C42"/>
    <mergeCell ref="B55:B60"/>
  </mergeCells>
  <pageMargins left="0.11811023622047245" right="0.11811023622047245" top="0.74803149606299213" bottom="0.74803149606299213" header="0.31496062992125984" footer="0.31496062992125984"/>
  <pageSetup paperSize="9" scale="47" orientation="landscape" horizontalDpi="0" verticalDpi="0" r:id="rId1"/>
  <rowBreaks count="3" manualBreakCount="3">
    <brk id="50" max="21" man="1"/>
    <brk id="88" max="16383" man="1"/>
    <brk id="269" max="21" man="1"/>
  </row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8" sqref="H18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39"/>
  <sheetViews>
    <sheetView zoomScaleSheetLayoutView="100" workbookViewId="0"/>
  </sheetViews>
  <sheetFormatPr defaultRowHeight="11.25"/>
  <cols>
    <col min="1" max="1" width="5.140625" style="699" customWidth="1"/>
    <col min="2" max="2" width="42.85546875" style="699" customWidth="1"/>
    <col min="3" max="3" width="11.28515625" style="699" customWidth="1"/>
    <col min="4" max="4" width="11.140625" style="699" customWidth="1"/>
    <col min="5" max="5" width="14" style="699" customWidth="1"/>
    <col min="6" max="7" width="6.28515625" style="699" customWidth="1"/>
    <col min="8" max="8" width="6.85546875" style="699" customWidth="1"/>
    <col min="9" max="9" width="6" style="699" customWidth="1"/>
    <col min="10" max="10" width="6.7109375" style="699" customWidth="1"/>
    <col min="11" max="11" width="6" style="699" customWidth="1"/>
    <col min="12" max="12" width="6.28515625" style="699" customWidth="1"/>
    <col min="13" max="13" width="6" style="699" customWidth="1"/>
    <col min="14" max="14" width="6.7109375" style="699" customWidth="1"/>
    <col min="15" max="15" width="7.140625" style="699" customWidth="1"/>
    <col min="16" max="17" width="5.140625" style="700" customWidth="1"/>
    <col min="18" max="18" width="6" style="700" customWidth="1"/>
    <col min="19" max="19" width="6.28515625" style="700" customWidth="1"/>
    <col min="20" max="20" width="6" style="700" customWidth="1"/>
    <col min="21" max="16384" width="9.140625" style="699"/>
  </cols>
  <sheetData>
    <row r="1" spans="1:20" ht="15.75" customHeight="1"/>
    <row r="2" spans="1:20" ht="15">
      <c r="A2" s="831" t="s">
        <v>927</v>
      </c>
      <c r="B2" s="831"/>
      <c r="C2" s="831"/>
      <c r="D2" s="831"/>
      <c r="E2" s="831"/>
      <c r="F2" s="831"/>
      <c r="G2" s="831"/>
      <c r="H2" s="831"/>
      <c r="I2" s="831"/>
      <c r="J2" s="831"/>
      <c r="K2" s="831"/>
      <c r="L2" s="831"/>
      <c r="M2" s="831"/>
      <c r="N2" s="831"/>
      <c r="O2" s="831"/>
      <c r="P2" s="831"/>
      <c r="Q2" s="831"/>
      <c r="R2" s="831"/>
      <c r="S2" s="831"/>
      <c r="T2" s="831"/>
    </row>
    <row r="3" spans="1:20" ht="15">
      <c r="A3" s="831" t="s">
        <v>928</v>
      </c>
      <c r="B3" s="831"/>
      <c r="C3" s="831"/>
      <c r="D3" s="831"/>
      <c r="E3" s="831"/>
      <c r="F3" s="831"/>
      <c r="G3" s="831"/>
      <c r="H3" s="831"/>
      <c r="I3" s="831"/>
      <c r="J3" s="831"/>
      <c r="K3" s="831"/>
      <c r="L3" s="831"/>
      <c r="M3" s="831"/>
      <c r="N3" s="831"/>
      <c r="O3" s="831"/>
      <c r="P3" s="831"/>
      <c r="Q3" s="831"/>
      <c r="R3" s="831"/>
      <c r="S3" s="831"/>
      <c r="T3" s="831"/>
    </row>
    <row r="4" spans="1:20" ht="15">
      <c r="A4" s="831" t="s">
        <v>929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</row>
    <row r="6" spans="1:20" s="748" customFormat="1" ht="12.75">
      <c r="A6" s="832" t="s">
        <v>176</v>
      </c>
      <c r="B6" s="833" t="s">
        <v>833</v>
      </c>
      <c r="C6" s="833" t="s">
        <v>855</v>
      </c>
      <c r="D6" s="833" t="s">
        <v>856</v>
      </c>
      <c r="E6" s="832" t="s">
        <v>857</v>
      </c>
      <c r="F6" s="834" t="s">
        <v>858</v>
      </c>
      <c r="G6" s="834"/>
      <c r="H6" s="834"/>
      <c r="I6" s="834"/>
      <c r="J6" s="834"/>
      <c r="K6" s="834" t="s">
        <v>859</v>
      </c>
      <c r="L6" s="834"/>
      <c r="M6" s="834"/>
      <c r="N6" s="834"/>
      <c r="O6" s="834"/>
      <c r="P6" s="835" t="s">
        <v>860</v>
      </c>
      <c r="Q6" s="835"/>
      <c r="R6" s="835"/>
      <c r="S6" s="835"/>
      <c r="T6" s="835"/>
    </row>
    <row r="7" spans="1:20" s="748" customFormat="1" ht="12.75">
      <c r="A7" s="832"/>
      <c r="B7" s="833"/>
      <c r="C7" s="833"/>
      <c r="D7" s="833"/>
      <c r="E7" s="832"/>
      <c r="F7" s="749">
        <v>1</v>
      </c>
      <c r="G7" s="749">
        <v>2</v>
      </c>
      <c r="H7" s="749">
        <v>3</v>
      </c>
      <c r="I7" s="749">
        <v>4</v>
      </c>
      <c r="J7" s="749">
        <v>5</v>
      </c>
      <c r="K7" s="749">
        <v>1</v>
      </c>
      <c r="L7" s="749">
        <v>2</v>
      </c>
      <c r="M7" s="749">
        <v>3</v>
      </c>
      <c r="N7" s="749">
        <v>4</v>
      </c>
      <c r="O7" s="749">
        <v>5</v>
      </c>
      <c r="P7" s="750">
        <v>1</v>
      </c>
      <c r="Q7" s="750">
        <v>2</v>
      </c>
      <c r="R7" s="750">
        <v>3</v>
      </c>
      <c r="S7" s="750">
        <v>4</v>
      </c>
      <c r="T7" s="750">
        <v>5</v>
      </c>
    </row>
    <row r="8" spans="1:20" s="748" customFormat="1" ht="12.75">
      <c r="A8" s="751" t="s">
        <v>9</v>
      </c>
      <c r="B8" s="751" t="s">
        <v>10</v>
      </c>
      <c r="C8" s="751" t="s">
        <v>11</v>
      </c>
      <c r="D8" s="751" t="s">
        <v>177</v>
      </c>
      <c r="E8" s="751" t="s">
        <v>178</v>
      </c>
      <c r="F8" s="751" t="s">
        <v>179</v>
      </c>
      <c r="G8" s="751" t="s">
        <v>180</v>
      </c>
      <c r="H8" s="751" t="s">
        <v>12</v>
      </c>
      <c r="I8" s="751" t="s">
        <v>181</v>
      </c>
      <c r="J8" s="751" t="s">
        <v>13</v>
      </c>
      <c r="K8" s="751" t="s">
        <v>251</v>
      </c>
      <c r="L8" s="751" t="s">
        <v>14</v>
      </c>
      <c r="M8" s="751" t="s">
        <v>252</v>
      </c>
      <c r="N8" s="751" t="s">
        <v>15</v>
      </c>
      <c r="O8" s="751" t="s">
        <v>253</v>
      </c>
      <c r="P8" s="752" t="s">
        <v>16</v>
      </c>
      <c r="Q8" s="752" t="s">
        <v>254</v>
      </c>
      <c r="R8" s="752" t="s">
        <v>17</v>
      </c>
      <c r="S8" s="752" t="s">
        <v>255</v>
      </c>
      <c r="T8" s="752" t="s">
        <v>256</v>
      </c>
    </row>
    <row r="9" spans="1:20">
      <c r="A9" s="701"/>
      <c r="B9" s="701"/>
      <c r="C9" s="701"/>
      <c r="D9" s="701"/>
      <c r="E9" s="701"/>
      <c r="F9" s="701"/>
      <c r="G9" s="701"/>
      <c r="H9" s="701"/>
      <c r="I9" s="701"/>
      <c r="J9" s="701"/>
      <c r="K9" s="701"/>
      <c r="L9" s="701"/>
      <c r="M9" s="701"/>
      <c r="N9" s="701"/>
      <c r="O9" s="701"/>
      <c r="P9" s="702"/>
      <c r="Q9" s="702"/>
      <c r="R9" s="702"/>
      <c r="S9" s="702"/>
      <c r="T9" s="702"/>
    </row>
    <row r="10" spans="1:20" s="709" customFormat="1" ht="22.5">
      <c r="A10" s="466">
        <v>1</v>
      </c>
      <c r="B10" s="697" t="s">
        <v>861</v>
      </c>
      <c r="C10" s="703"/>
      <c r="D10" s="704">
        <v>0.65</v>
      </c>
      <c r="E10" s="703"/>
      <c r="F10" s="62">
        <v>0.4</v>
      </c>
      <c r="G10" s="704">
        <v>0.45</v>
      </c>
      <c r="H10" s="704">
        <v>0.5</v>
      </c>
      <c r="I10" s="704">
        <v>0.55000000000000004</v>
      </c>
      <c r="J10" s="704">
        <v>0.6</v>
      </c>
      <c r="K10" s="705">
        <v>0.48599999999999999</v>
      </c>
      <c r="L10" s="706">
        <v>0.437</v>
      </c>
      <c r="M10" s="704">
        <v>1.04</v>
      </c>
      <c r="N10" s="707">
        <v>0.54800000000000004</v>
      </c>
      <c r="O10" s="704">
        <v>0.59</v>
      </c>
      <c r="P10" s="708">
        <f>K10/F10</f>
        <v>1.2149999999999999</v>
      </c>
      <c r="Q10" s="708">
        <f>L10/G10</f>
        <v>0.97111111111111104</v>
      </c>
      <c r="R10" s="708">
        <f>M10/H10</f>
        <v>2.08</v>
      </c>
      <c r="S10" s="708">
        <f>N10/I10</f>
        <v>0.99636363636363634</v>
      </c>
      <c r="T10" s="708">
        <f>O10/J10</f>
        <v>0.98333333333333328</v>
      </c>
    </row>
    <row r="11" spans="1:20" s="709" customFormat="1" ht="22.5">
      <c r="A11" s="466">
        <v>2</v>
      </c>
      <c r="B11" s="697" t="s">
        <v>862</v>
      </c>
      <c r="C11" s="703"/>
      <c r="D11" s="704">
        <v>0.45</v>
      </c>
      <c r="E11" s="703"/>
      <c r="F11" s="62">
        <v>0.2</v>
      </c>
      <c r="G11" s="704">
        <v>0.25</v>
      </c>
      <c r="H11" s="704">
        <v>0.3</v>
      </c>
      <c r="I11" s="704">
        <v>0.35</v>
      </c>
      <c r="J11" s="704">
        <v>0.4</v>
      </c>
      <c r="K11" s="704">
        <v>1.53</v>
      </c>
      <c r="L11" s="706">
        <v>0.53600000000000003</v>
      </c>
      <c r="M11" s="706">
        <v>1.5329999999999999</v>
      </c>
      <c r="N11" s="707">
        <v>0.39100000000000001</v>
      </c>
      <c r="O11" s="704">
        <v>0.4</v>
      </c>
      <c r="P11" s="708">
        <f t="shared" ref="P11:T61" si="0">K11/F11</f>
        <v>7.6499999999999995</v>
      </c>
      <c r="Q11" s="708">
        <f t="shared" si="0"/>
        <v>2.1440000000000001</v>
      </c>
      <c r="R11" s="708">
        <f t="shared" si="0"/>
        <v>5.1100000000000003</v>
      </c>
      <c r="S11" s="708">
        <f t="shared" si="0"/>
        <v>1.1171428571428572</v>
      </c>
      <c r="T11" s="708">
        <f t="shared" si="0"/>
        <v>1</v>
      </c>
    </row>
    <row r="12" spans="1:20" s="709" customFormat="1">
      <c r="A12" s="466">
        <v>3</v>
      </c>
      <c r="B12" s="697" t="s">
        <v>863</v>
      </c>
      <c r="C12" s="703"/>
      <c r="D12" s="704">
        <v>0.85</v>
      </c>
      <c r="E12" s="703"/>
      <c r="F12" s="62">
        <v>0.6</v>
      </c>
      <c r="G12" s="704">
        <v>0.65</v>
      </c>
      <c r="H12" s="704">
        <v>0.7</v>
      </c>
      <c r="I12" s="704">
        <v>0.75</v>
      </c>
      <c r="J12" s="704">
        <v>0.8</v>
      </c>
      <c r="K12" s="705">
        <v>0.1111</v>
      </c>
      <c r="L12" s="710">
        <v>0.1026</v>
      </c>
      <c r="M12" s="710">
        <v>0.47710000000000002</v>
      </c>
      <c r="N12" s="707">
        <v>0.36</v>
      </c>
      <c r="O12" s="704">
        <v>0.46</v>
      </c>
      <c r="P12" s="708">
        <f t="shared" si="0"/>
        <v>0.18516666666666667</v>
      </c>
      <c r="Q12" s="708">
        <f t="shared" si="0"/>
        <v>0.15784615384615383</v>
      </c>
      <c r="R12" s="708">
        <f t="shared" si="0"/>
        <v>0.68157142857142861</v>
      </c>
      <c r="S12" s="708">
        <f t="shared" si="0"/>
        <v>0.48</v>
      </c>
      <c r="T12" s="708">
        <f t="shared" si="0"/>
        <v>0.57499999999999996</v>
      </c>
    </row>
    <row r="13" spans="1:20" s="709" customFormat="1">
      <c r="A13" s="466">
        <v>4</v>
      </c>
      <c r="B13" s="698" t="s">
        <v>864</v>
      </c>
      <c r="C13" s="703"/>
      <c r="D13" s="704">
        <v>1</v>
      </c>
      <c r="E13" s="703"/>
      <c r="F13" s="62">
        <v>1</v>
      </c>
      <c r="G13" s="704">
        <v>1</v>
      </c>
      <c r="H13" s="704">
        <v>1</v>
      </c>
      <c r="I13" s="704">
        <v>1</v>
      </c>
      <c r="J13" s="704">
        <v>1</v>
      </c>
      <c r="K13" s="704">
        <v>1</v>
      </c>
      <c r="L13" s="704">
        <v>1</v>
      </c>
      <c r="M13" s="704">
        <v>1</v>
      </c>
      <c r="N13" s="711">
        <v>1</v>
      </c>
      <c r="O13" s="704">
        <v>1</v>
      </c>
      <c r="P13" s="708">
        <f t="shared" si="0"/>
        <v>1</v>
      </c>
      <c r="Q13" s="708">
        <f t="shared" si="0"/>
        <v>1</v>
      </c>
      <c r="R13" s="708">
        <f t="shared" si="0"/>
        <v>1</v>
      </c>
      <c r="S13" s="708">
        <f t="shared" si="0"/>
        <v>1</v>
      </c>
      <c r="T13" s="708">
        <f t="shared" si="0"/>
        <v>1</v>
      </c>
    </row>
    <row r="14" spans="1:20" s="709" customFormat="1">
      <c r="A14" s="466">
        <v>5</v>
      </c>
      <c r="B14" s="698" t="s">
        <v>865</v>
      </c>
      <c r="C14" s="703"/>
      <c r="D14" s="704">
        <v>1</v>
      </c>
      <c r="E14" s="703"/>
      <c r="F14" s="62">
        <v>0.77</v>
      </c>
      <c r="G14" s="704">
        <v>0.8</v>
      </c>
      <c r="H14" s="704">
        <v>0.85</v>
      </c>
      <c r="I14" s="704">
        <v>0.9</v>
      </c>
      <c r="J14" s="704">
        <v>0.95</v>
      </c>
      <c r="K14" s="704">
        <v>0.98299999999999998</v>
      </c>
      <c r="L14" s="704">
        <v>0.995</v>
      </c>
      <c r="M14" s="705">
        <v>0.997</v>
      </c>
      <c r="N14" s="711">
        <v>1</v>
      </c>
      <c r="O14" s="710">
        <v>0.995</v>
      </c>
      <c r="P14" s="708">
        <f t="shared" si="0"/>
        <v>1.2766233766233765</v>
      </c>
      <c r="Q14" s="708">
        <f t="shared" si="0"/>
        <v>1.2437499999999999</v>
      </c>
      <c r="R14" s="708">
        <f t="shared" si="0"/>
        <v>1.1729411764705882</v>
      </c>
      <c r="S14" s="708">
        <f t="shared" si="0"/>
        <v>1.1111111111111112</v>
      </c>
      <c r="T14" s="708">
        <f t="shared" si="0"/>
        <v>1.0473684210526317</v>
      </c>
    </row>
    <row r="15" spans="1:20" s="709" customFormat="1">
      <c r="A15" s="466">
        <v>6</v>
      </c>
      <c r="B15" s="698" t="s">
        <v>866</v>
      </c>
      <c r="C15" s="703"/>
      <c r="D15" s="704">
        <v>0.95</v>
      </c>
      <c r="E15" s="703"/>
      <c r="F15" s="62">
        <v>0.78</v>
      </c>
      <c r="G15" s="704">
        <v>0.8</v>
      </c>
      <c r="H15" s="704">
        <v>0.83</v>
      </c>
      <c r="I15" s="704">
        <v>0.85</v>
      </c>
      <c r="J15" s="704">
        <v>0.9</v>
      </c>
      <c r="K15" s="704">
        <v>0.91</v>
      </c>
      <c r="L15" s="705">
        <v>0.92100000000000004</v>
      </c>
      <c r="M15" s="704">
        <v>0.93</v>
      </c>
      <c r="N15" s="712">
        <v>0.92300000000000004</v>
      </c>
      <c r="O15" s="710">
        <v>0.95899999999999996</v>
      </c>
      <c r="P15" s="708">
        <f t="shared" si="0"/>
        <v>1.1666666666666667</v>
      </c>
      <c r="Q15" s="708">
        <f t="shared" si="0"/>
        <v>1.1512499999999999</v>
      </c>
      <c r="R15" s="708">
        <f t="shared" si="0"/>
        <v>1.1204819277108435</v>
      </c>
      <c r="S15" s="708">
        <f t="shared" si="0"/>
        <v>1.0858823529411765</v>
      </c>
      <c r="T15" s="708">
        <f t="shared" si="0"/>
        <v>1.0655555555555556</v>
      </c>
    </row>
    <row r="16" spans="1:20" s="709" customFormat="1">
      <c r="A16" s="466">
        <v>7</v>
      </c>
      <c r="B16" s="698" t="s">
        <v>867</v>
      </c>
      <c r="C16" s="703"/>
      <c r="D16" s="704">
        <v>1</v>
      </c>
      <c r="E16" s="703"/>
      <c r="F16" s="62">
        <v>1</v>
      </c>
      <c r="G16" s="704">
        <v>1</v>
      </c>
      <c r="H16" s="704">
        <v>1</v>
      </c>
      <c r="I16" s="704">
        <v>1</v>
      </c>
      <c r="J16" s="704">
        <v>1</v>
      </c>
      <c r="K16" s="704">
        <v>1</v>
      </c>
      <c r="L16" s="704">
        <v>1</v>
      </c>
      <c r="M16" s="704">
        <v>1</v>
      </c>
      <c r="N16" s="711">
        <v>0.88</v>
      </c>
      <c r="O16" s="704">
        <v>1</v>
      </c>
      <c r="P16" s="708">
        <f t="shared" si="0"/>
        <v>1</v>
      </c>
      <c r="Q16" s="708">
        <f t="shared" si="0"/>
        <v>1</v>
      </c>
      <c r="R16" s="708">
        <f t="shared" si="0"/>
        <v>1</v>
      </c>
      <c r="S16" s="708">
        <f t="shared" si="0"/>
        <v>0.88</v>
      </c>
      <c r="T16" s="708">
        <f t="shared" si="0"/>
        <v>1</v>
      </c>
    </row>
    <row r="17" spans="1:20" s="709" customFormat="1">
      <c r="A17" s="466">
        <v>8</v>
      </c>
      <c r="B17" s="698" t="s">
        <v>868</v>
      </c>
      <c r="C17" s="703"/>
      <c r="D17" s="704">
        <v>1</v>
      </c>
      <c r="E17" s="703"/>
      <c r="F17" s="62">
        <v>0.7</v>
      </c>
      <c r="G17" s="704">
        <v>0.75</v>
      </c>
      <c r="H17" s="704">
        <v>0.8</v>
      </c>
      <c r="I17" s="704">
        <v>0.85</v>
      </c>
      <c r="J17" s="704">
        <v>0.9</v>
      </c>
      <c r="K17" s="704">
        <v>0.73299999999999998</v>
      </c>
      <c r="L17" s="705">
        <v>0.81899999999999995</v>
      </c>
      <c r="M17" s="705">
        <v>0.88600000000000001</v>
      </c>
      <c r="N17" s="712">
        <v>0.88800000000000001</v>
      </c>
      <c r="O17" s="710">
        <v>0.89800000000000002</v>
      </c>
      <c r="P17" s="708">
        <f t="shared" si="0"/>
        <v>1.0471428571428572</v>
      </c>
      <c r="Q17" s="708">
        <f t="shared" si="0"/>
        <v>1.0919999999999999</v>
      </c>
      <c r="R17" s="708">
        <f t="shared" si="0"/>
        <v>1.1074999999999999</v>
      </c>
      <c r="S17" s="708">
        <f t="shared" si="0"/>
        <v>1.0447058823529412</v>
      </c>
      <c r="T17" s="708">
        <f t="shared" si="0"/>
        <v>0.99777777777777776</v>
      </c>
    </row>
    <row r="18" spans="1:20" s="709" customFormat="1">
      <c r="A18" s="466">
        <v>9</v>
      </c>
      <c r="B18" s="698" t="s">
        <v>869</v>
      </c>
      <c r="C18" s="703"/>
      <c r="D18" s="704">
        <v>0.9</v>
      </c>
      <c r="E18" s="703"/>
      <c r="F18" s="62">
        <v>0.67</v>
      </c>
      <c r="G18" s="704">
        <v>0.7</v>
      </c>
      <c r="H18" s="704">
        <v>0.75</v>
      </c>
      <c r="I18" s="704">
        <v>0.8</v>
      </c>
      <c r="J18" s="704">
        <v>0.85</v>
      </c>
      <c r="K18" s="704">
        <v>0.58499999999999996</v>
      </c>
      <c r="L18" s="705">
        <v>0.73199999999999998</v>
      </c>
      <c r="M18" s="705">
        <v>0.67300000000000004</v>
      </c>
      <c r="N18" s="712">
        <v>0.79500000000000004</v>
      </c>
      <c r="O18" s="710">
        <v>0.80700000000000005</v>
      </c>
      <c r="P18" s="708">
        <f t="shared" si="0"/>
        <v>0.87313432835820881</v>
      </c>
      <c r="Q18" s="708">
        <f t="shared" si="0"/>
        <v>1.0457142857142858</v>
      </c>
      <c r="R18" s="708">
        <f t="shared" si="0"/>
        <v>0.89733333333333343</v>
      </c>
      <c r="S18" s="708">
        <f t="shared" si="0"/>
        <v>0.99375000000000002</v>
      </c>
      <c r="T18" s="708">
        <f t="shared" si="0"/>
        <v>0.9494117647058824</v>
      </c>
    </row>
    <row r="19" spans="1:20" s="709" customFormat="1">
      <c r="A19" s="466">
        <v>10</v>
      </c>
      <c r="B19" s="698" t="s">
        <v>870</v>
      </c>
      <c r="C19" s="703"/>
      <c r="D19" s="704">
        <v>1</v>
      </c>
      <c r="E19" s="703"/>
      <c r="F19" s="62">
        <v>1</v>
      </c>
      <c r="G19" s="704">
        <v>1</v>
      </c>
      <c r="H19" s="704">
        <v>1</v>
      </c>
      <c r="I19" s="704">
        <v>1</v>
      </c>
      <c r="J19" s="704">
        <v>1</v>
      </c>
      <c r="K19" s="704">
        <v>1</v>
      </c>
      <c r="L19" s="704">
        <v>1</v>
      </c>
      <c r="M19" s="713">
        <v>1</v>
      </c>
      <c r="N19" s="711">
        <v>1</v>
      </c>
      <c r="O19" s="704">
        <v>1</v>
      </c>
      <c r="P19" s="708">
        <f t="shared" si="0"/>
        <v>1</v>
      </c>
      <c r="Q19" s="708">
        <f t="shared" si="0"/>
        <v>1</v>
      </c>
      <c r="R19" s="708">
        <f t="shared" si="0"/>
        <v>1</v>
      </c>
      <c r="S19" s="708">
        <f t="shared" si="0"/>
        <v>1</v>
      </c>
      <c r="T19" s="708">
        <f t="shared" si="0"/>
        <v>1</v>
      </c>
    </row>
    <row r="20" spans="1:20" s="709" customFormat="1">
      <c r="A20" s="466">
        <v>11</v>
      </c>
      <c r="B20" s="698" t="s">
        <v>871</v>
      </c>
      <c r="C20" s="703"/>
      <c r="D20" s="704">
        <v>1</v>
      </c>
      <c r="E20" s="703"/>
      <c r="F20" s="62">
        <v>0.74</v>
      </c>
      <c r="G20" s="704">
        <v>0.78</v>
      </c>
      <c r="H20" s="704">
        <v>0.81</v>
      </c>
      <c r="I20" s="704">
        <v>0.85</v>
      </c>
      <c r="J20" s="704">
        <v>0.9</v>
      </c>
      <c r="K20" s="704">
        <v>0.95199999999999996</v>
      </c>
      <c r="L20" s="705">
        <v>0.97299999999999998</v>
      </c>
      <c r="M20" s="705">
        <v>0.89400000000000002</v>
      </c>
      <c r="N20" s="712">
        <v>0.83299999999999996</v>
      </c>
      <c r="O20" s="710">
        <v>0.93899999999999995</v>
      </c>
      <c r="P20" s="708">
        <f t="shared" si="0"/>
        <v>1.2864864864864864</v>
      </c>
      <c r="Q20" s="708">
        <f t="shared" si="0"/>
        <v>1.2474358974358974</v>
      </c>
      <c r="R20" s="708">
        <f t="shared" si="0"/>
        <v>1.1037037037037036</v>
      </c>
      <c r="S20" s="708">
        <f t="shared" si="0"/>
        <v>0.98</v>
      </c>
      <c r="T20" s="708">
        <f t="shared" si="0"/>
        <v>1.0433333333333332</v>
      </c>
    </row>
    <row r="21" spans="1:20" s="709" customFormat="1">
      <c r="A21" s="466">
        <v>12</v>
      </c>
      <c r="B21" s="698" t="s">
        <v>872</v>
      </c>
      <c r="C21" s="703"/>
      <c r="D21" s="704">
        <v>0.35</v>
      </c>
      <c r="E21" s="703"/>
      <c r="F21" s="62">
        <v>0.1</v>
      </c>
      <c r="G21" s="704">
        <v>0.15</v>
      </c>
      <c r="H21" s="704">
        <v>0.2</v>
      </c>
      <c r="I21" s="704">
        <v>0.25</v>
      </c>
      <c r="J21" s="704">
        <v>0.3</v>
      </c>
      <c r="K21" s="704">
        <v>1</v>
      </c>
      <c r="L21" s="704">
        <v>1</v>
      </c>
      <c r="M21" s="704">
        <v>1</v>
      </c>
      <c r="N21" s="711">
        <v>1</v>
      </c>
      <c r="O21" s="704">
        <v>1</v>
      </c>
      <c r="P21" s="708">
        <f t="shared" si="0"/>
        <v>10</v>
      </c>
      <c r="Q21" s="708">
        <f t="shared" si="0"/>
        <v>6.666666666666667</v>
      </c>
      <c r="R21" s="708">
        <f t="shared" si="0"/>
        <v>5</v>
      </c>
      <c r="S21" s="708">
        <f t="shared" si="0"/>
        <v>4</v>
      </c>
      <c r="T21" s="708">
        <f t="shared" si="0"/>
        <v>3.3333333333333335</v>
      </c>
    </row>
    <row r="22" spans="1:20" s="709" customFormat="1">
      <c r="A22" s="466">
        <v>13</v>
      </c>
      <c r="B22" s="698" t="s">
        <v>873</v>
      </c>
      <c r="C22" s="703"/>
      <c r="D22" s="704">
        <v>0.35</v>
      </c>
      <c r="E22" s="703"/>
      <c r="F22" s="62">
        <v>0.1</v>
      </c>
      <c r="G22" s="704">
        <v>0.15</v>
      </c>
      <c r="H22" s="704">
        <v>0.2</v>
      </c>
      <c r="I22" s="704">
        <v>0.25</v>
      </c>
      <c r="J22" s="704">
        <v>0.3</v>
      </c>
      <c r="K22" s="704">
        <v>1</v>
      </c>
      <c r="L22" s="704">
        <v>1</v>
      </c>
      <c r="M22" s="704">
        <v>1</v>
      </c>
      <c r="N22" s="711">
        <v>1</v>
      </c>
      <c r="O22" s="704">
        <v>1</v>
      </c>
      <c r="P22" s="708">
        <f t="shared" si="0"/>
        <v>10</v>
      </c>
      <c r="Q22" s="708">
        <f t="shared" si="0"/>
        <v>6.666666666666667</v>
      </c>
      <c r="R22" s="708">
        <f t="shared" si="0"/>
        <v>5</v>
      </c>
      <c r="S22" s="708">
        <f t="shared" si="0"/>
        <v>4</v>
      </c>
      <c r="T22" s="708">
        <f t="shared" si="0"/>
        <v>3.3333333333333335</v>
      </c>
    </row>
    <row r="23" spans="1:20" s="709" customFormat="1" ht="15" customHeight="1">
      <c r="A23" s="466">
        <v>14</v>
      </c>
      <c r="B23" s="698" t="s">
        <v>874</v>
      </c>
      <c r="C23" s="703"/>
      <c r="D23" s="704">
        <v>0.35</v>
      </c>
      <c r="E23" s="703"/>
      <c r="F23" s="62">
        <v>0.1</v>
      </c>
      <c r="G23" s="704">
        <v>0.15</v>
      </c>
      <c r="H23" s="704">
        <v>0.2</v>
      </c>
      <c r="I23" s="704">
        <v>0.25</v>
      </c>
      <c r="J23" s="704">
        <v>0.3</v>
      </c>
      <c r="K23" s="704">
        <v>1</v>
      </c>
      <c r="L23" s="704">
        <v>1</v>
      </c>
      <c r="M23" s="704">
        <v>1</v>
      </c>
      <c r="N23" s="711">
        <v>1</v>
      </c>
      <c r="O23" s="704">
        <v>1</v>
      </c>
      <c r="P23" s="708">
        <f t="shared" si="0"/>
        <v>10</v>
      </c>
      <c r="Q23" s="708">
        <f t="shared" si="0"/>
        <v>6.666666666666667</v>
      </c>
      <c r="R23" s="708">
        <f t="shared" si="0"/>
        <v>5</v>
      </c>
      <c r="S23" s="708">
        <f t="shared" si="0"/>
        <v>4</v>
      </c>
      <c r="T23" s="708">
        <f t="shared" si="0"/>
        <v>3.3333333333333335</v>
      </c>
    </row>
    <row r="24" spans="1:20" s="709" customFormat="1" ht="15" customHeight="1">
      <c r="A24" s="466">
        <v>15</v>
      </c>
      <c r="B24" s="698" t="s">
        <v>875</v>
      </c>
      <c r="C24" s="703"/>
      <c r="D24" s="704">
        <v>0.35</v>
      </c>
      <c r="E24" s="703"/>
      <c r="F24" s="62">
        <v>0.1</v>
      </c>
      <c r="G24" s="704">
        <v>0.15</v>
      </c>
      <c r="H24" s="704">
        <v>0.2</v>
      </c>
      <c r="I24" s="704">
        <v>0.25</v>
      </c>
      <c r="J24" s="704">
        <v>0.3</v>
      </c>
      <c r="K24" s="704">
        <v>1</v>
      </c>
      <c r="L24" s="704">
        <v>1</v>
      </c>
      <c r="M24" s="704">
        <v>1</v>
      </c>
      <c r="N24" s="711">
        <v>0.79</v>
      </c>
      <c r="O24" s="710">
        <v>0.81340000000000001</v>
      </c>
      <c r="P24" s="708">
        <f t="shared" si="0"/>
        <v>10</v>
      </c>
      <c r="Q24" s="708">
        <f t="shared" si="0"/>
        <v>6.666666666666667</v>
      </c>
      <c r="R24" s="708">
        <f t="shared" si="0"/>
        <v>5</v>
      </c>
      <c r="S24" s="708">
        <f t="shared" si="0"/>
        <v>3.16</v>
      </c>
      <c r="T24" s="708">
        <f t="shared" si="0"/>
        <v>2.7113333333333336</v>
      </c>
    </row>
    <row r="25" spans="1:20" s="709" customFormat="1">
      <c r="A25" s="466">
        <v>16</v>
      </c>
      <c r="B25" s="697" t="s">
        <v>876</v>
      </c>
      <c r="C25" s="703"/>
      <c r="D25" s="714">
        <v>118</v>
      </c>
      <c r="E25" s="703"/>
      <c r="F25" s="715">
        <v>228</v>
      </c>
      <c r="G25" s="714">
        <v>228</v>
      </c>
      <c r="H25" s="714">
        <v>228</v>
      </c>
      <c r="I25" s="714">
        <v>228</v>
      </c>
      <c r="J25" s="714">
        <v>228</v>
      </c>
      <c r="K25" s="714">
        <v>120</v>
      </c>
      <c r="L25" s="714">
        <v>74.7</v>
      </c>
      <c r="M25" s="714">
        <v>74.400000000000006</v>
      </c>
      <c r="N25" s="716">
        <v>72.2</v>
      </c>
      <c r="O25" s="714">
        <v>46.7</v>
      </c>
      <c r="P25" s="708">
        <f t="shared" si="0"/>
        <v>0.52631578947368418</v>
      </c>
      <c r="Q25" s="708">
        <f t="shared" si="0"/>
        <v>0.32763157894736844</v>
      </c>
      <c r="R25" s="708">
        <f t="shared" si="0"/>
        <v>0.32631578947368423</v>
      </c>
      <c r="S25" s="708">
        <f t="shared" si="0"/>
        <v>0.31666666666666665</v>
      </c>
      <c r="T25" s="708">
        <f t="shared" si="0"/>
        <v>0.2048245614035088</v>
      </c>
    </row>
    <row r="26" spans="1:20" s="709" customFormat="1">
      <c r="A26" s="466">
        <v>17</v>
      </c>
      <c r="B26" s="697" t="s">
        <v>877</v>
      </c>
      <c r="C26" s="703"/>
      <c r="D26" s="714">
        <v>24</v>
      </c>
      <c r="E26" s="703"/>
      <c r="F26" s="715">
        <v>39</v>
      </c>
      <c r="G26" s="714">
        <v>39</v>
      </c>
      <c r="H26" s="714">
        <v>39</v>
      </c>
      <c r="I26" s="714">
        <v>39</v>
      </c>
      <c r="J26" s="714">
        <v>39</v>
      </c>
      <c r="K26" s="714">
        <v>6.16</v>
      </c>
      <c r="L26" s="714">
        <v>3.89</v>
      </c>
      <c r="M26" s="714">
        <v>2.69</v>
      </c>
      <c r="N26" s="716">
        <v>4.51</v>
      </c>
      <c r="O26" s="714">
        <v>4.5</v>
      </c>
      <c r="P26" s="708">
        <f t="shared" si="0"/>
        <v>0.15794871794871795</v>
      </c>
      <c r="Q26" s="708">
        <f t="shared" si="0"/>
        <v>9.9743589743589753E-2</v>
      </c>
      <c r="R26" s="708">
        <f t="shared" si="0"/>
        <v>6.8974358974358968E-2</v>
      </c>
      <c r="S26" s="708">
        <f t="shared" si="0"/>
        <v>0.11564102564102563</v>
      </c>
      <c r="T26" s="708">
        <f t="shared" si="0"/>
        <v>0.11538461538461539</v>
      </c>
    </row>
    <row r="27" spans="1:20" s="709" customFormat="1">
      <c r="A27" s="466">
        <v>18</v>
      </c>
      <c r="B27" s="697" t="s">
        <v>878</v>
      </c>
      <c r="C27" s="703"/>
      <c r="D27" s="714">
        <v>32</v>
      </c>
      <c r="E27" s="703"/>
      <c r="F27" s="715">
        <v>44</v>
      </c>
      <c r="G27" s="714">
        <v>44</v>
      </c>
      <c r="H27" s="714">
        <v>44</v>
      </c>
      <c r="I27" s="714">
        <v>44</v>
      </c>
      <c r="J27" s="714">
        <v>44</v>
      </c>
      <c r="K27" s="714">
        <v>6.76</v>
      </c>
      <c r="L27" s="714">
        <v>3.89</v>
      </c>
      <c r="M27" s="714">
        <v>2.83</v>
      </c>
      <c r="N27" s="716">
        <v>4.51</v>
      </c>
      <c r="O27" s="714">
        <v>4.5</v>
      </c>
      <c r="P27" s="708">
        <f t="shared" si="0"/>
        <v>0.15363636363636363</v>
      </c>
      <c r="Q27" s="708">
        <f t="shared" si="0"/>
        <v>8.8409090909090909E-2</v>
      </c>
      <c r="R27" s="708">
        <f t="shared" si="0"/>
        <v>6.4318181818181816E-2</v>
      </c>
      <c r="S27" s="708">
        <f t="shared" si="0"/>
        <v>0.10249999999999999</v>
      </c>
      <c r="T27" s="708">
        <f t="shared" si="0"/>
        <v>0.10227272727272728</v>
      </c>
    </row>
    <row r="28" spans="1:20" s="709" customFormat="1" ht="22.5">
      <c r="A28" s="466">
        <v>19</v>
      </c>
      <c r="B28" s="697" t="s">
        <v>879</v>
      </c>
      <c r="C28" s="703"/>
      <c r="D28" s="704">
        <v>0.96</v>
      </c>
      <c r="E28" s="703"/>
      <c r="F28" s="62">
        <v>0.92</v>
      </c>
      <c r="G28" s="704">
        <v>0.93</v>
      </c>
      <c r="H28" s="704">
        <v>0.94</v>
      </c>
      <c r="I28" s="704">
        <v>0.95</v>
      </c>
      <c r="J28" s="704">
        <v>0.95</v>
      </c>
      <c r="K28" s="706">
        <v>1.046</v>
      </c>
      <c r="L28" s="706">
        <v>1.0469999999999999</v>
      </c>
      <c r="M28" s="706">
        <v>1.0429999999999999</v>
      </c>
      <c r="N28" s="712">
        <v>0.93300000000000005</v>
      </c>
      <c r="O28" s="710">
        <v>0.93869999999999998</v>
      </c>
      <c r="P28" s="708">
        <f t="shared" si="0"/>
        <v>1.1369565217391304</v>
      </c>
      <c r="Q28" s="708">
        <f t="shared" si="0"/>
        <v>1.1258064516129032</v>
      </c>
      <c r="R28" s="708">
        <f t="shared" si="0"/>
        <v>1.1095744680851063</v>
      </c>
      <c r="S28" s="708">
        <f t="shared" si="0"/>
        <v>0.98210526315789481</v>
      </c>
      <c r="T28" s="708">
        <f t="shared" si="0"/>
        <v>0.98810526315789471</v>
      </c>
    </row>
    <row r="29" spans="1:20" s="709" customFormat="1" ht="22.5">
      <c r="A29" s="466">
        <v>20</v>
      </c>
      <c r="B29" s="697" t="s">
        <v>880</v>
      </c>
      <c r="C29" s="703"/>
      <c r="D29" s="704">
        <v>0.9</v>
      </c>
      <c r="E29" s="703"/>
      <c r="F29" s="62">
        <v>0.88</v>
      </c>
      <c r="G29" s="706">
        <v>0.88500000000000001</v>
      </c>
      <c r="H29" s="704">
        <v>0.89</v>
      </c>
      <c r="I29" s="704">
        <v>0.9</v>
      </c>
      <c r="J29" s="704">
        <v>0.9</v>
      </c>
      <c r="K29" s="706">
        <v>1.071</v>
      </c>
      <c r="L29" s="706">
        <v>1.0669999999999999</v>
      </c>
      <c r="M29" s="706">
        <v>1.0680000000000001</v>
      </c>
      <c r="N29" s="712">
        <v>0.92400000000000004</v>
      </c>
      <c r="O29" s="710">
        <v>0.92479999999999996</v>
      </c>
      <c r="P29" s="708">
        <f t="shared" si="0"/>
        <v>1.2170454545454545</v>
      </c>
      <c r="Q29" s="708">
        <f t="shared" si="0"/>
        <v>1.2056497175141243</v>
      </c>
      <c r="R29" s="708">
        <f t="shared" si="0"/>
        <v>1.2</v>
      </c>
      <c r="S29" s="708">
        <f t="shared" si="0"/>
        <v>1.0266666666666666</v>
      </c>
      <c r="T29" s="708">
        <f t="shared" si="0"/>
        <v>1.0275555555555556</v>
      </c>
    </row>
    <row r="30" spans="1:20" s="709" customFormat="1" ht="22.5">
      <c r="A30" s="466">
        <v>21</v>
      </c>
      <c r="B30" s="697" t="s">
        <v>881</v>
      </c>
      <c r="C30" s="703"/>
      <c r="D30" s="704">
        <v>0.9</v>
      </c>
      <c r="E30" s="703"/>
      <c r="F30" s="62">
        <v>0.88</v>
      </c>
      <c r="G30" s="706">
        <v>0.88500000000000001</v>
      </c>
      <c r="H30" s="704">
        <v>0.89</v>
      </c>
      <c r="I30" s="704">
        <v>0.9</v>
      </c>
      <c r="J30" s="704">
        <v>0.9</v>
      </c>
      <c r="K30" s="706">
        <v>1.0880000000000001</v>
      </c>
      <c r="L30" s="704">
        <v>1.07</v>
      </c>
      <c r="M30" s="706">
        <v>1.071</v>
      </c>
      <c r="N30" s="712">
        <v>0.92300000000000004</v>
      </c>
      <c r="O30" s="710">
        <v>0.92490000000000006</v>
      </c>
      <c r="P30" s="708">
        <f t="shared" si="0"/>
        <v>1.2363636363636366</v>
      </c>
      <c r="Q30" s="708">
        <f t="shared" si="0"/>
        <v>1.2090395480225988</v>
      </c>
      <c r="R30" s="708">
        <f t="shared" si="0"/>
        <v>1.2033707865168539</v>
      </c>
      <c r="S30" s="708">
        <f t="shared" si="0"/>
        <v>1.0255555555555556</v>
      </c>
      <c r="T30" s="708">
        <f t="shared" si="0"/>
        <v>1.0276666666666667</v>
      </c>
    </row>
    <row r="31" spans="1:20" s="709" customFormat="1" ht="33.75">
      <c r="A31" s="466">
        <v>22</v>
      </c>
      <c r="B31" s="697" t="s">
        <v>882</v>
      </c>
      <c r="C31" s="703"/>
      <c r="D31" s="704">
        <v>1</v>
      </c>
      <c r="E31" s="703"/>
      <c r="F31" s="62">
        <v>0.5</v>
      </c>
      <c r="G31" s="706">
        <v>0.625</v>
      </c>
      <c r="H31" s="704">
        <v>0.75</v>
      </c>
      <c r="I31" s="706">
        <v>0.875</v>
      </c>
      <c r="J31" s="704">
        <v>1</v>
      </c>
      <c r="K31" s="706">
        <v>0.127</v>
      </c>
      <c r="L31" s="706">
        <v>0.92900000000000005</v>
      </c>
      <c r="M31" s="706">
        <v>0.77400000000000002</v>
      </c>
      <c r="N31" s="712">
        <v>0.81679999999999997</v>
      </c>
      <c r="O31" s="710">
        <v>0.8095</v>
      </c>
      <c r="P31" s="708">
        <f t="shared" si="0"/>
        <v>0.254</v>
      </c>
      <c r="Q31" s="708">
        <f t="shared" si="0"/>
        <v>1.4864000000000002</v>
      </c>
      <c r="R31" s="708">
        <f t="shared" si="0"/>
        <v>1.032</v>
      </c>
      <c r="S31" s="708">
        <f t="shared" si="0"/>
        <v>0.93348571428571425</v>
      </c>
      <c r="T31" s="708">
        <f t="shared" si="0"/>
        <v>0.8095</v>
      </c>
    </row>
    <row r="32" spans="1:20" s="709" customFormat="1" ht="33.75">
      <c r="A32" s="466">
        <v>23</v>
      </c>
      <c r="B32" s="697" t="s">
        <v>883</v>
      </c>
      <c r="C32" s="703"/>
      <c r="D32" s="704">
        <v>0.9</v>
      </c>
      <c r="E32" s="703"/>
      <c r="F32" s="62">
        <v>0.63</v>
      </c>
      <c r="G32" s="704">
        <v>0.68</v>
      </c>
      <c r="H32" s="704">
        <v>0.71</v>
      </c>
      <c r="I32" s="704">
        <v>0.8</v>
      </c>
      <c r="J32" s="704">
        <v>0.85</v>
      </c>
      <c r="K32" s="704">
        <v>0.99199999999999999</v>
      </c>
      <c r="L32" s="705">
        <v>0.91900000000000004</v>
      </c>
      <c r="M32" s="704">
        <v>0.88</v>
      </c>
      <c r="N32" s="711">
        <v>0.9</v>
      </c>
      <c r="O32" s="714"/>
      <c r="P32" s="708">
        <f t="shared" si="0"/>
        <v>1.5746031746031746</v>
      </c>
      <c r="Q32" s="708">
        <f t="shared" si="0"/>
        <v>1.351470588235294</v>
      </c>
      <c r="R32" s="708">
        <f t="shared" si="0"/>
        <v>1.23943661971831</v>
      </c>
      <c r="S32" s="708">
        <f t="shared" si="0"/>
        <v>1.125</v>
      </c>
      <c r="T32" s="708">
        <f t="shared" si="0"/>
        <v>0</v>
      </c>
    </row>
    <row r="33" spans="1:20" s="709" customFormat="1" ht="22.5">
      <c r="A33" s="466">
        <v>24</v>
      </c>
      <c r="B33" s="697" t="s">
        <v>884</v>
      </c>
      <c r="C33" s="703"/>
      <c r="D33" s="704">
        <v>0.95</v>
      </c>
      <c r="E33" s="703"/>
      <c r="F33" s="62">
        <v>0.92</v>
      </c>
      <c r="G33" s="704">
        <v>0.93</v>
      </c>
      <c r="H33" s="704">
        <v>0.94</v>
      </c>
      <c r="I33" s="704">
        <v>0.95</v>
      </c>
      <c r="J33" s="704">
        <v>0.95</v>
      </c>
      <c r="K33" s="706">
        <v>1.081</v>
      </c>
      <c r="L33" s="705">
        <v>1.0629999999999999</v>
      </c>
      <c r="M33" s="706">
        <v>1.0589999999999999</v>
      </c>
      <c r="N33" s="712">
        <v>0.96699999999999997</v>
      </c>
      <c r="O33" s="704">
        <v>1.0069999999999999</v>
      </c>
      <c r="P33" s="708">
        <f t="shared" si="0"/>
        <v>1.1749999999999998</v>
      </c>
      <c r="Q33" s="708">
        <f t="shared" si="0"/>
        <v>1.1430107526881719</v>
      </c>
      <c r="R33" s="708">
        <f t="shared" si="0"/>
        <v>1.126595744680851</v>
      </c>
      <c r="S33" s="708">
        <f t="shared" si="0"/>
        <v>1.0178947368421052</v>
      </c>
      <c r="T33" s="708">
        <f t="shared" si="0"/>
        <v>1.0599999999999998</v>
      </c>
    </row>
    <row r="34" spans="1:20" s="709" customFormat="1" ht="22.5">
      <c r="A34" s="466">
        <v>25</v>
      </c>
      <c r="B34" s="697" t="s">
        <v>885</v>
      </c>
      <c r="C34" s="703"/>
      <c r="D34" s="704">
        <v>0.9</v>
      </c>
      <c r="E34" s="703"/>
      <c r="F34" s="62">
        <v>0.75</v>
      </c>
      <c r="G34" s="704">
        <v>0.8</v>
      </c>
      <c r="H34" s="704">
        <v>0.85</v>
      </c>
      <c r="I34" s="704">
        <v>0.9</v>
      </c>
      <c r="J34" s="704">
        <v>0.9</v>
      </c>
      <c r="K34" s="706">
        <v>1.3220000000000001</v>
      </c>
      <c r="L34" s="705">
        <v>1.0980000000000001</v>
      </c>
      <c r="M34" s="706">
        <v>1.0509999999999999</v>
      </c>
      <c r="N34" s="712">
        <v>0.94669999999999999</v>
      </c>
      <c r="O34" s="710">
        <v>0.94579999999999997</v>
      </c>
      <c r="P34" s="708">
        <f t="shared" si="0"/>
        <v>1.7626666666666668</v>
      </c>
      <c r="Q34" s="708">
        <f t="shared" si="0"/>
        <v>1.3725000000000001</v>
      </c>
      <c r="R34" s="708">
        <f t="shared" si="0"/>
        <v>1.236470588235294</v>
      </c>
      <c r="S34" s="708">
        <f t="shared" si="0"/>
        <v>1.0518888888888889</v>
      </c>
      <c r="T34" s="708">
        <f t="shared" si="0"/>
        <v>1.0508888888888888</v>
      </c>
    </row>
    <row r="35" spans="1:20" s="709" customFormat="1" ht="22.5">
      <c r="A35" s="466">
        <v>26</v>
      </c>
      <c r="B35" s="697" t="s">
        <v>886</v>
      </c>
      <c r="C35" s="703"/>
      <c r="D35" s="704">
        <v>0.9</v>
      </c>
      <c r="E35" s="703"/>
      <c r="F35" s="62">
        <v>0.75</v>
      </c>
      <c r="G35" s="704">
        <v>0.8</v>
      </c>
      <c r="H35" s="704">
        <v>0.85</v>
      </c>
      <c r="I35" s="704">
        <v>0.9</v>
      </c>
      <c r="J35" s="704">
        <v>0.9</v>
      </c>
      <c r="K35" s="706">
        <v>0.115</v>
      </c>
      <c r="L35" s="705">
        <v>1.0529999999999999</v>
      </c>
      <c r="M35" s="706">
        <v>1.012</v>
      </c>
      <c r="N35" s="712">
        <v>0.87680000000000002</v>
      </c>
      <c r="O35" s="710">
        <v>0.83279999999999998</v>
      </c>
      <c r="P35" s="708">
        <f t="shared" si="0"/>
        <v>0.15333333333333335</v>
      </c>
      <c r="Q35" s="708">
        <f t="shared" si="0"/>
        <v>1.3162499999999999</v>
      </c>
      <c r="R35" s="708">
        <f t="shared" si="0"/>
        <v>1.1905882352941177</v>
      </c>
      <c r="S35" s="708">
        <f t="shared" si="0"/>
        <v>0.97422222222222221</v>
      </c>
      <c r="T35" s="708">
        <f t="shared" si="0"/>
        <v>0.92533333333333334</v>
      </c>
    </row>
    <row r="36" spans="1:20" s="709" customFormat="1" ht="22.5">
      <c r="A36" s="466">
        <v>27</v>
      </c>
      <c r="B36" s="697" t="s">
        <v>887</v>
      </c>
      <c r="C36" s="703"/>
      <c r="D36" s="704">
        <v>1</v>
      </c>
      <c r="E36" s="703"/>
      <c r="F36" s="62">
        <v>0.8</v>
      </c>
      <c r="G36" s="704">
        <v>0.9</v>
      </c>
      <c r="H36" s="704">
        <v>1</v>
      </c>
      <c r="I36" s="704">
        <v>1</v>
      </c>
      <c r="J36" s="704">
        <v>1</v>
      </c>
      <c r="K36" s="705">
        <v>1.179</v>
      </c>
      <c r="L36" s="705">
        <v>0.96599999999999997</v>
      </c>
      <c r="M36" s="704">
        <v>1</v>
      </c>
      <c r="N36" s="712">
        <v>0.94289999999999996</v>
      </c>
      <c r="O36" s="710">
        <v>0.9899</v>
      </c>
      <c r="P36" s="708">
        <f t="shared" si="0"/>
        <v>1.4737499999999999</v>
      </c>
      <c r="Q36" s="708">
        <f t="shared" si="0"/>
        <v>1.0733333333333333</v>
      </c>
      <c r="R36" s="708">
        <f t="shared" si="0"/>
        <v>1</v>
      </c>
      <c r="S36" s="708">
        <f t="shared" si="0"/>
        <v>0.94289999999999996</v>
      </c>
      <c r="T36" s="708">
        <f t="shared" si="0"/>
        <v>0.9899</v>
      </c>
    </row>
    <row r="37" spans="1:20" s="709" customFormat="1" ht="21.75" customHeight="1">
      <c r="A37" s="466">
        <v>28</v>
      </c>
      <c r="B37" s="697" t="s">
        <v>888</v>
      </c>
      <c r="C37" s="703"/>
      <c r="D37" s="704">
        <v>1</v>
      </c>
      <c r="E37" s="703"/>
      <c r="F37" s="83">
        <v>0.625</v>
      </c>
      <c r="G37" s="704">
        <v>0.75</v>
      </c>
      <c r="H37" s="706">
        <v>0.875</v>
      </c>
      <c r="I37" s="704">
        <v>1</v>
      </c>
      <c r="J37" s="704">
        <v>1</v>
      </c>
      <c r="K37" s="704">
        <v>0.4</v>
      </c>
      <c r="L37" s="705">
        <v>0.33300000000000002</v>
      </c>
      <c r="M37" s="706">
        <v>0.71399999999999997</v>
      </c>
      <c r="N37" s="711">
        <v>1</v>
      </c>
      <c r="O37" s="704">
        <v>1</v>
      </c>
      <c r="P37" s="708">
        <f t="shared" si="0"/>
        <v>0.64</v>
      </c>
      <c r="Q37" s="708">
        <f t="shared" si="0"/>
        <v>0.44400000000000001</v>
      </c>
      <c r="R37" s="708">
        <f t="shared" si="0"/>
        <v>0.81599999999999995</v>
      </c>
      <c r="S37" s="708">
        <f t="shared" si="0"/>
        <v>1</v>
      </c>
      <c r="T37" s="708">
        <f t="shared" si="0"/>
        <v>1</v>
      </c>
    </row>
    <row r="38" spans="1:20" s="709" customFormat="1" ht="22.5">
      <c r="A38" s="466">
        <v>29</v>
      </c>
      <c r="B38" s="698" t="s">
        <v>889</v>
      </c>
      <c r="C38" s="703"/>
      <c r="D38" s="704">
        <v>1</v>
      </c>
      <c r="E38" s="703"/>
      <c r="F38" s="62">
        <v>1</v>
      </c>
      <c r="G38" s="704">
        <v>1</v>
      </c>
      <c r="H38" s="704">
        <v>1</v>
      </c>
      <c r="I38" s="704">
        <v>1</v>
      </c>
      <c r="J38" s="704">
        <v>1</v>
      </c>
      <c r="K38" s="704">
        <v>0.2</v>
      </c>
      <c r="L38" s="704">
        <v>1</v>
      </c>
      <c r="M38" s="704">
        <v>1</v>
      </c>
      <c r="N38" s="711">
        <v>1</v>
      </c>
      <c r="O38" s="704">
        <v>0.8</v>
      </c>
      <c r="P38" s="708">
        <f t="shared" si="0"/>
        <v>0.2</v>
      </c>
      <c r="Q38" s="708">
        <f t="shared" si="0"/>
        <v>1</v>
      </c>
      <c r="R38" s="708">
        <f t="shared" si="0"/>
        <v>1</v>
      </c>
      <c r="S38" s="708">
        <f t="shared" si="0"/>
        <v>1</v>
      </c>
      <c r="T38" s="708">
        <f t="shared" si="0"/>
        <v>0.8</v>
      </c>
    </row>
    <row r="39" spans="1:20" s="709" customFormat="1" ht="22.5">
      <c r="A39" s="466">
        <v>30</v>
      </c>
      <c r="B39" s="698" t="s">
        <v>890</v>
      </c>
      <c r="C39" s="703"/>
      <c r="D39" s="704">
        <v>1</v>
      </c>
      <c r="E39" s="703"/>
      <c r="F39" s="62">
        <v>1</v>
      </c>
      <c r="G39" s="704">
        <v>1</v>
      </c>
      <c r="H39" s="704">
        <v>1</v>
      </c>
      <c r="I39" s="704">
        <v>1</v>
      </c>
      <c r="J39" s="704">
        <v>1</v>
      </c>
      <c r="K39" s="704">
        <v>1</v>
      </c>
      <c r="L39" s="704">
        <v>1</v>
      </c>
      <c r="M39" s="704">
        <v>1</v>
      </c>
      <c r="N39" s="711">
        <v>1</v>
      </c>
      <c r="O39" s="704">
        <v>1</v>
      </c>
      <c r="P39" s="708">
        <f t="shared" si="0"/>
        <v>1</v>
      </c>
      <c r="Q39" s="708">
        <f t="shared" si="0"/>
        <v>1</v>
      </c>
      <c r="R39" s="708">
        <f t="shared" si="0"/>
        <v>1</v>
      </c>
      <c r="S39" s="708">
        <f t="shared" si="0"/>
        <v>1</v>
      </c>
      <c r="T39" s="708">
        <f t="shared" si="0"/>
        <v>1</v>
      </c>
    </row>
    <row r="40" spans="1:20" s="709" customFormat="1" ht="22.5">
      <c r="A40" s="466">
        <v>31</v>
      </c>
      <c r="B40" s="698" t="s">
        <v>891</v>
      </c>
      <c r="C40" s="703"/>
      <c r="D40" s="704">
        <v>1</v>
      </c>
      <c r="E40" s="703"/>
      <c r="F40" s="62">
        <v>1</v>
      </c>
      <c r="G40" s="704">
        <v>1</v>
      </c>
      <c r="H40" s="704">
        <v>1</v>
      </c>
      <c r="I40" s="704">
        <v>1</v>
      </c>
      <c r="J40" s="704">
        <v>1</v>
      </c>
      <c r="K40" s="704">
        <v>1</v>
      </c>
      <c r="L40" s="704">
        <v>1</v>
      </c>
      <c r="M40" s="704">
        <v>1</v>
      </c>
      <c r="N40" s="711">
        <v>1</v>
      </c>
      <c r="O40" s="704">
        <v>1</v>
      </c>
      <c r="P40" s="708">
        <f t="shared" si="0"/>
        <v>1</v>
      </c>
      <c r="Q40" s="708">
        <f t="shared" si="0"/>
        <v>1</v>
      </c>
      <c r="R40" s="708">
        <f t="shared" si="0"/>
        <v>1</v>
      </c>
      <c r="S40" s="708">
        <f t="shared" si="0"/>
        <v>1</v>
      </c>
      <c r="T40" s="708">
        <f t="shared" si="0"/>
        <v>1</v>
      </c>
    </row>
    <row r="41" spans="1:20" s="709" customFormat="1" ht="21" customHeight="1">
      <c r="A41" s="466">
        <v>32</v>
      </c>
      <c r="B41" s="698" t="s">
        <v>892</v>
      </c>
      <c r="C41" s="703"/>
      <c r="D41" s="710">
        <v>0.83299999999999996</v>
      </c>
      <c r="E41" s="703"/>
      <c r="F41" s="83">
        <v>0.16700000000000001</v>
      </c>
      <c r="G41" s="710">
        <v>0.83299999999999996</v>
      </c>
      <c r="H41" s="710">
        <v>0.83299999999999996</v>
      </c>
      <c r="I41" s="710">
        <v>0.83299999999999996</v>
      </c>
      <c r="J41" s="710">
        <v>0.83299999999999996</v>
      </c>
      <c r="K41" s="704">
        <v>1</v>
      </c>
      <c r="L41" s="704">
        <v>1</v>
      </c>
      <c r="M41" s="704">
        <v>1</v>
      </c>
      <c r="N41" s="711">
        <v>1</v>
      </c>
      <c r="O41" s="704">
        <v>1</v>
      </c>
      <c r="P41" s="708">
        <f t="shared" si="0"/>
        <v>5.9880239520958076</v>
      </c>
      <c r="Q41" s="708">
        <f t="shared" si="0"/>
        <v>1.2004801920768309</v>
      </c>
      <c r="R41" s="708">
        <f t="shared" si="0"/>
        <v>1.2004801920768309</v>
      </c>
      <c r="S41" s="708">
        <f t="shared" si="0"/>
        <v>1.2004801920768309</v>
      </c>
      <c r="T41" s="708">
        <f t="shared" si="0"/>
        <v>1.2004801920768309</v>
      </c>
    </row>
    <row r="42" spans="1:20" s="709" customFormat="1">
      <c r="A42" s="466">
        <v>33</v>
      </c>
      <c r="B42" s="698" t="s">
        <v>893</v>
      </c>
      <c r="C42" s="703"/>
      <c r="D42" s="704">
        <v>1</v>
      </c>
      <c r="E42" s="703"/>
      <c r="F42" s="704">
        <v>1</v>
      </c>
      <c r="G42" s="704">
        <v>1</v>
      </c>
      <c r="H42" s="704">
        <v>1</v>
      </c>
      <c r="I42" s="704">
        <v>1</v>
      </c>
      <c r="J42" s="704">
        <v>1</v>
      </c>
      <c r="K42" s="714">
        <f>-K393</f>
        <v>0</v>
      </c>
      <c r="L42" s="704">
        <v>1</v>
      </c>
      <c r="M42" s="714">
        <v>0</v>
      </c>
      <c r="N42" s="716">
        <v>0</v>
      </c>
      <c r="O42" s="704">
        <v>0</v>
      </c>
      <c r="P42" s="708">
        <f t="shared" si="0"/>
        <v>0</v>
      </c>
      <c r="Q42" s="708">
        <f t="shared" si="0"/>
        <v>1</v>
      </c>
      <c r="R42" s="708">
        <f t="shared" si="0"/>
        <v>0</v>
      </c>
      <c r="S42" s="708">
        <f t="shared" si="0"/>
        <v>0</v>
      </c>
      <c r="T42" s="708">
        <f t="shared" si="0"/>
        <v>0</v>
      </c>
    </row>
    <row r="43" spans="1:20" s="709" customFormat="1" ht="22.5">
      <c r="A43" s="466">
        <v>34</v>
      </c>
      <c r="B43" s="697" t="s">
        <v>894</v>
      </c>
      <c r="C43" s="703"/>
      <c r="D43" s="704">
        <v>1</v>
      </c>
      <c r="E43" s="703"/>
      <c r="F43" s="83">
        <v>0.36509999999999998</v>
      </c>
      <c r="G43" s="704">
        <v>0.5</v>
      </c>
      <c r="H43" s="704">
        <v>1</v>
      </c>
      <c r="I43" s="704">
        <v>1</v>
      </c>
      <c r="J43" s="704">
        <v>1</v>
      </c>
      <c r="K43" s="704">
        <v>0.5</v>
      </c>
      <c r="L43" s="704">
        <v>0.8</v>
      </c>
      <c r="M43" s="704">
        <v>0.9</v>
      </c>
      <c r="N43" s="711">
        <v>0.9</v>
      </c>
      <c r="O43" s="704">
        <v>0.9</v>
      </c>
      <c r="P43" s="708">
        <f t="shared" si="0"/>
        <v>1.3694878115584772</v>
      </c>
      <c r="Q43" s="708">
        <f t="shared" si="0"/>
        <v>1.6</v>
      </c>
      <c r="R43" s="708">
        <f t="shared" si="0"/>
        <v>0.9</v>
      </c>
      <c r="S43" s="708">
        <f t="shared" si="0"/>
        <v>0.9</v>
      </c>
      <c r="T43" s="708">
        <f t="shared" si="0"/>
        <v>0.9</v>
      </c>
    </row>
    <row r="44" spans="1:20" s="709" customFormat="1" ht="33.75">
      <c r="A44" s="466">
        <v>35</v>
      </c>
      <c r="B44" s="698" t="s">
        <v>895</v>
      </c>
      <c r="C44" s="703"/>
      <c r="D44" s="704">
        <v>1</v>
      </c>
      <c r="E44" s="703"/>
      <c r="F44" s="62">
        <v>0.2</v>
      </c>
      <c r="G44" s="704">
        <v>0.2</v>
      </c>
      <c r="H44" s="704">
        <v>0.5</v>
      </c>
      <c r="I44" s="704">
        <v>0.8</v>
      </c>
      <c r="J44" s="704">
        <v>0.95</v>
      </c>
      <c r="K44" s="704">
        <v>1</v>
      </c>
      <c r="L44" s="704">
        <v>1</v>
      </c>
      <c r="M44" s="704">
        <v>1</v>
      </c>
      <c r="N44" s="711">
        <v>1</v>
      </c>
      <c r="O44" s="704">
        <v>1</v>
      </c>
      <c r="P44" s="708">
        <f t="shared" si="0"/>
        <v>5</v>
      </c>
      <c r="Q44" s="708">
        <f t="shared" si="0"/>
        <v>5</v>
      </c>
      <c r="R44" s="708">
        <f t="shared" si="0"/>
        <v>2</v>
      </c>
      <c r="S44" s="708">
        <f t="shared" si="0"/>
        <v>1.25</v>
      </c>
      <c r="T44" s="708">
        <f t="shared" si="0"/>
        <v>1.0526315789473684</v>
      </c>
    </row>
    <row r="45" spans="1:20" s="709" customFormat="1" ht="33.75">
      <c r="A45" s="466">
        <v>36</v>
      </c>
      <c r="B45" s="698" t="s">
        <v>896</v>
      </c>
      <c r="C45" s="703"/>
      <c r="D45" s="704">
        <v>1</v>
      </c>
      <c r="E45" s="703"/>
      <c r="F45" s="62">
        <v>0.2</v>
      </c>
      <c r="G45" s="704">
        <v>0.2</v>
      </c>
      <c r="H45" s="704">
        <v>0.5</v>
      </c>
      <c r="I45" s="704">
        <v>0.8</v>
      </c>
      <c r="J45" s="704">
        <v>0.95</v>
      </c>
      <c r="K45" s="704">
        <v>1</v>
      </c>
      <c r="L45" s="704">
        <v>1</v>
      </c>
      <c r="M45" s="704">
        <v>1</v>
      </c>
      <c r="N45" s="711">
        <v>1</v>
      </c>
      <c r="O45" s="704">
        <v>1</v>
      </c>
      <c r="P45" s="708">
        <f t="shared" si="0"/>
        <v>5</v>
      </c>
      <c r="Q45" s="708">
        <f t="shared" si="0"/>
        <v>5</v>
      </c>
      <c r="R45" s="708">
        <f t="shared" si="0"/>
        <v>2</v>
      </c>
      <c r="S45" s="708">
        <f t="shared" si="0"/>
        <v>1.25</v>
      </c>
      <c r="T45" s="708">
        <f t="shared" si="0"/>
        <v>1.0526315789473684</v>
      </c>
    </row>
    <row r="46" spans="1:20" s="709" customFormat="1" ht="22.5">
      <c r="A46" s="466">
        <v>37</v>
      </c>
      <c r="B46" s="698" t="s">
        <v>897</v>
      </c>
      <c r="C46" s="703"/>
      <c r="D46" s="704">
        <v>1</v>
      </c>
      <c r="E46" s="703"/>
      <c r="F46" s="62">
        <v>0.5</v>
      </c>
      <c r="G46" s="704">
        <v>1</v>
      </c>
      <c r="H46" s="704">
        <v>1</v>
      </c>
      <c r="I46" s="704">
        <v>1</v>
      </c>
      <c r="J46" s="704">
        <v>1</v>
      </c>
      <c r="K46" s="704">
        <v>1</v>
      </c>
      <c r="L46" s="704">
        <v>1</v>
      </c>
      <c r="M46" s="704">
        <v>1</v>
      </c>
      <c r="N46" s="711">
        <v>1</v>
      </c>
      <c r="O46" s="704">
        <v>1</v>
      </c>
      <c r="P46" s="708">
        <f t="shared" si="0"/>
        <v>2</v>
      </c>
      <c r="Q46" s="708">
        <f t="shared" si="0"/>
        <v>1</v>
      </c>
      <c r="R46" s="708">
        <f t="shared" si="0"/>
        <v>1</v>
      </c>
      <c r="S46" s="708">
        <f t="shared" si="0"/>
        <v>1</v>
      </c>
      <c r="T46" s="708">
        <f t="shared" si="0"/>
        <v>1</v>
      </c>
    </row>
    <row r="47" spans="1:20" s="709" customFormat="1" ht="22.5">
      <c r="A47" s="466">
        <v>38</v>
      </c>
      <c r="B47" s="698" t="s">
        <v>898</v>
      </c>
      <c r="C47" s="703"/>
      <c r="D47" s="704">
        <v>1</v>
      </c>
      <c r="E47" s="703"/>
      <c r="F47" s="62">
        <v>1</v>
      </c>
      <c r="G47" s="704">
        <v>1</v>
      </c>
      <c r="H47" s="704">
        <v>1</v>
      </c>
      <c r="I47" s="704">
        <v>1</v>
      </c>
      <c r="J47" s="704">
        <v>1</v>
      </c>
      <c r="K47" s="704">
        <v>1</v>
      </c>
      <c r="L47" s="704">
        <v>1</v>
      </c>
      <c r="M47" s="704">
        <v>1</v>
      </c>
      <c r="N47" s="711">
        <v>1</v>
      </c>
      <c r="O47" s="711">
        <v>1</v>
      </c>
      <c r="P47" s="708">
        <f t="shared" si="0"/>
        <v>1</v>
      </c>
      <c r="Q47" s="708">
        <f t="shared" si="0"/>
        <v>1</v>
      </c>
      <c r="R47" s="708">
        <f t="shared" si="0"/>
        <v>1</v>
      </c>
      <c r="S47" s="708">
        <f t="shared" si="0"/>
        <v>1</v>
      </c>
      <c r="T47" s="708">
        <f t="shared" si="0"/>
        <v>1</v>
      </c>
    </row>
    <row r="48" spans="1:20" s="709" customFormat="1" ht="22.5">
      <c r="A48" s="466">
        <v>39</v>
      </c>
      <c r="B48" s="698" t="s">
        <v>899</v>
      </c>
      <c r="C48" s="703"/>
      <c r="D48" s="704">
        <v>1</v>
      </c>
      <c r="E48" s="703"/>
      <c r="F48" s="62">
        <v>0.2</v>
      </c>
      <c r="G48" s="704">
        <v>0.4</v>
      </c>
      <c r="H48" s="704">
        <v>0.6</v>
      </c>
      <c r="I48" s="704">
        <v>0.8</v>
      </c>
      <c r="J48" s="704">
        <v>1</v>
      </c>
      <c r="K48" s="704">
        <v>1</v>
      </c>
      <c r="L48" s="704">
        <v>1</v>
      </c>
      <c r="M48" s="704">
        <v>1</v>
      </c>
      <c r="N48" s="711">
        <v>1</v>
      </c>
      <c r="O48" s="704">
        <v>1</v>
      </c>
      <c r="P48" s="708">
        <f t="shared" si="0"/>
        <v>5</v>
      </c>
      <c r="Q48" s="708">
        <f t="shared" si="0"/>
        <v>2.5</v>
      </c>
      <c r="R48" s="708">
        <f t="shared" si="0"/>
        <v>1.6666666666666667</v>
      </c>
      <c r="S48" s="708">
        <f t="shared" si="0"/>
        <v>1.25</v>
      </c>
      <c r="T48" s="708">
        <f t="shared" si="0"/>
        <v>1</v>
      </c>
    </row>
    <row r="49" spans="1:20" s="709" customFormat="1" ht="33.75">
      <c r="A49" s="466">
        <v>40</v>
      </c>
      <c r="B49" s="698" t="s">
        <v>900</v>
      </c>
      <c r="C49" s="703"/>
      <c r="D49" s="717" t="s">
        <v>159</v>
      </c>
      <c r="E49" s="703"/>
      <c r="F49" s="718">
        <v>40</v>
      </c>
      <c r="G49" s="718">
        <v>40</v>
      </c>
      <c r="H49" s="718">
        <v>40</v>
      </c>
      <c r="I49" s="718">
        <v>40</v>
      </c>
      <c r="J49" s="718">
        <v>40</v>
      </c>
      <c r="K49" s="717">
        <v>35</v>
      </c>
      <c r="L49" s="717">
        <v>35</v>
      </c>
      <c r="M49" s="717">
        <v>35</v>
      </c>
      <c r="N49" s="717">
        <v>35</v>
      </c>
      <c r="O49" s="717">
        <v>35</v>
      </c>
      <c r="P49" s="708">
        <f t="shared" si="0"/>
        <v>0.875</v>
      </c>
      <c r="Q49" s="708">
        <f t="shared" si="0"/>
        <v>0.875</v>
      </c>
      <c r="R49" s="708">
        <f t="shared" si="0"/>
        <v>0.875</v>
      </c>
      <c r="S49" s="708">
        <f t="shared" si="0"/>
        <v>0.875</v>
      </c>
      <c r="T49" s="708">
        <f t="shared" si="0"/>
        <v>0.875</v>
      </c>
    </row>
    <row r="50" spans="1:20" s="709" customFormat="1" ht="33.75">
      <c r="A50" s="466">
        <v>41</v>
      </c>
      <c r="B50" s="698" t="s">
        <v>901</v>
      </c>
      <c r="C50" s="703"/>
      <c r="D50" s="704">
        <v>1</v>
      </c>
      <c r="E50" s="703"/>
      <c r="F50" s="62">
        <v>0.75</v>
      </c>
      <c r="G50" s="704">
        <v>0.8</v>
      </c>
      <c r="H50" s="704">
        <v>0.85</v>
      </c>
      <c r="I50" s="704">
        <v>0.9</v>
      </c>
      <c r="J50" s="704">
        <v>0.95</v>
      </c>
      <c r="K50" s="704">
        <v>1</v>
      </c>
      <c r="L50" s="704">
        <v>1</v>
      </c>
      <c r="M50" s="704">
        <v>1</v>
      </c>
      <c r="N50" s="711">
        <v>1</v>
      </c>
      <c r="O50" s="704">
        <v>1</v>
      </c>
      <c r="P50" s="708">
        <f t="shared" si="0"/>
        <v>1.3333333333333333</v>
      </c>
      <c r="Q50" s="708">
        <f t="shared" si="0"/>
        <v>1.25</v>
      </c>
      <c r="R50" s="708">
        <f t="shared" si="0"/>
        <v>1.1764705882352942</v>
      </c>
      <c r="S50" s="708">
        <f t="shared" si="0"/>
        <v>1.1111111111111112</v>
      </c>
      <c r="T50" s="708">
        <f t="shared" si="0"/>
        <v>1.0526315789473684</v>
      </c>
    </row>
    <row r="51" spans="1:20" s="709" customFormat="1" ht="22.5">
      <c r="A51" s="466">
        <v>42</v>
      </c>
      <c r="B51" s="698" t="s">
        <v>902</v>
      </c>
      <c r="C51" s="703"/>
      <c r="D51" s="704">
        <v>1</v>
      </c>
      <c r="E51" s="703"/>
      <c r="F51" s="62">
        <v>0.5</v>
      </c>
      <c r="G51" s="704">
        <v>0.8</v>
      </c>
      <c r="H51" s="704">
        <v>0.85</v>
      </c>
      <c r="I51" s="704">
        <v>0.9</v>
      </c>
      <c r="J51" s="704">
        <v>0.95</v>
      </c>
      <c r="K51" s="704">
        <v>1</v>
      </c>
      <c r="L51" s="704">
        <v>1</v>
      </c>
      <c r="M51" s="704">
        <v>1</v>
      </c>
      <c r="N51" s="711">
        <v>1</v>
      </c>
      <c r="O51" s="704">
        <v>1</v>
      </c>
      <c r="P51" s="708">
        <f t="shared" si="0"/>
        <v>2</v>
      </c>
      <c r="Q51" s="708">
        <f t="shared" si="0"/>
        <v>1.25</v>
      </c>
      <c r="R51" s="708">
        <f t="shared" si="0"/>
        <v>1.1764705882352942</v>
      </c>
      <c r="S51" s="708">
        <f t="shared" si="0"/>
        <v>1.1111111111111112</v>
      </c>
      <c r="T51" s="708">
        <f t="shared" si="0"/>
        <v>1.0526315789473684</v>
      </c>
    </row>
    <row r="52" spans="1:20" s="709" customFormat="1">
      <c r="A52" s="466">
        <v>43</v>
      </c>
      <c r="B52" s="698" t="s">
        <v>903</v>
      </c>
      <c r="C52" s="703"/>
      <c r="D52" s="704">
        <v>1</v>
      </c>
      <c r="E52" s="703"/>
      <c r="F52" s="62">
        <v>1</v>
      </c>
      <c r="G52" s="704">
        <v>1</v>
      </c>
      <c r="H52" s="704">
        <v>1</v>
      </c>
      <c r="I52" s="704">
        <v>1</v>
      </c>
      <c r="J52" s="704">
        <v>1</v>
      </c>
      <c r="K52" s="710">
        <v>0.95709999999999995</v>
      </c>
      <c r="L52" s="710">
        <v>0.98680000000000001</v>
      </c>
      <c r="M52" s="710">
        <v>0.98680000000000001</v>
      </c>
      <c r="N52" s="719">
        <v>0.97760000000000002</v>
      </c>
      <c r="O52" s="710">
        <v>0.93279999999999996</v>
      </c>
      <c r="P52" s="708">
        <f t="shared" si="0"/>
        <v>0.95709999999999995</v>
      </c>
      <c r="Q52" s="708">
        <f t="shared" si="0"/>
        <v>0.98680000000000001</v>
      </c>
      <c r="R52" s="708">
        <f t="shared" si="0"/>
        <v>0.98680000000000001</v>
      </c>
      <c r="S52" s="708">
        <f t="shared" si="0"/>
        <v>0.97760000000000002</v>
      </c>
      <c r="T52" s="708">
        <f t="shared" si="0"/>
        <v>0.93279999999999996</v>
      </c>
    </row>
    <row r="53" spans="1:20" s="709" customFormat="1">
      <c r="A53" s="466">
        <v>44</v>
      </c>
      <c r="B53" s="698" t="s">
        <v>904</v>
      </c>
      <c r="C53" s="703"/>
      <c r="D53" s="704">
        <v>1</v>
      </c>
      <c r="E53" s="703"/>
      <c r="F53" s="62">
        <v>1</v>
      </c>
      <c r="G53" s="704">
        <v>1</v>
      </c>
      <c r="H53" s="704">
        <v>1</v>
      </c>
      <c r="I53" s="704">
        <v>1</v>
      </c>
      <c r="J53" s="704">
        <v>1</v>
      </c>
      <c r="K53" s="704">
        <v>1</v>
      </c>
      <c r="L53" s="704">
        <v>1</v>
      </c>
      <c r="M53" s="704">
        <v>1</v>
      </c>
      <c r="N53" s="711">
        <v>1</v>
      </c>
      <c r="O53" s="704">
        <v>1</v>
      </c>
      <c r="P53" s="708">
        <f t="shared" si="0"/>
        <v>1</v>
      </c>
      <c r="Q53" s="708">
        <f t="shared" si="0"/>
        <v>1</v>
      </c>
      <c r="R53" s="708">
        <f t="shared" si="0"/>
        <v>1</v>
      </c>
      <c r="S53" s="708">
        <f t="shared" si="0"/>
        <v>1</v>
      </c>
      <c r="T53" s="708">
        <f t="shared" si="0"/>
        <v>1</v>
      </c>
    </row>
    <row r="54" spans="1:20" s="709" customFormat="1">
      <c r="A54" s="466">
        <v>45</v>
      </c>
      <c r="B54" s="698" t="s">
        <v>905</v>
      </c>
      <c r="C54" s="703"/>
      <c r="D54" s="704">
        <v>1</v>
      </c>
      <c r="E54" s="703"/>
      <c r="F54" s="62">
        <v>1</v>
      </c>
      <c r="G54" s="704">
        <v>1</v>
      </c>
      <c r="H54" s="704">
        <v>1</v>
      </c>
      <c r="I54" s="704">
        <v>1</v>
      </c>
      <c r="J54" s="704">
        <v>1</v>
      </c>
      <c r="K54" s="704">
        <v>0.5</v>
      </c>
      <c r="L54" s="704">
        <v>0.5</v>
      </c>
      <c r="M54" s="704">
        <v>1</v>
      </c>
      <c r="N54" s="711">
        <v>1</v>
      </c>
      <c r="O54" s="714">
        <v>100</v>
      </c>
      <c r="P54" s="708">
        <f t="shared" si="0"/>
        <v>0.5</v>
      </c>
      <c r="Q54" s="708">
        <f t="shared" si="0"/>
        <v>0.5</v>
      </c>
      <c r="R54" s="708">
        <f t="shared" si="0"/>
        <v>1</v>
      </c>
      <c r="S54" s="708">
        <f t="shared" si="0"/>
        <v>1</v>
      </c>
      <c r="T54" s="708">
        <f t="shared" si="0"/>
        <v>100</v>
      </c>
    </row>
    <row r="55" spans="1:20" s="709" customFormat="1">
      <c r="A55" s="466">
        <v>46</v>
      </c>
      <c r="B55" s="698" t="s">
        <v>906</v>
      </c>
      <c r="C55" s="703"/>
      <c r="D55" s="704">
        <v>1</v>
      </c>
      <c r="E55" s="703"/>
      <c r="F55" s="62">
        <v>1</v>
      </c>
      <c r="G55" s="704">
        <v>1</v>
      </c>
      <c r="H55" s="704">
        <v>1</v>
      </c>
      <c r="I55" s="704">
        <v>1</v>
      </c>
      <c r="J55" s="704">
        <v>1</v>
      </c>
      <c r="K55" s="704">
        <v>1</v>
      </c>
      <c r="L55" s="704">
        <v>1</v>
      </c>
      <c r="M55" s="704">
        <v>1</v>
      </c>
      <c r="N55" s="711">
        <v>1</v>
      </c>
      <c r="O55" s="704">
        <v>1</v>
      </c>
      <c r="P55" s="708">
        <f t="shared" si="0"/>
        <v>1</v>
      </c>
      <c r="Q55" s="708">
        <f t="shared" si="0"/>
        <v>1</v>
      </c>
      <c r="R55" s="708">
        <f t="shared" si="0"/>
        <v>1</v>
      </c>
      <c r="S55" s="708">
        <f t="shared" si="0"/>
        <v>1</v>
      </c>
      <c r="T55" s="708">
        <f t="shared" si="0"/>
        <v>1</v>
      </c>
    </row>
    <row r="56" spans="1:20" s="709" customFormat="1">
      <c r="A56" s="466">
        <v>47</v>
      </c>
      <c r="B56" s="698" t="s">
        <v>907</v>
      </c>
      <c r="C56" s="703"/>
      <c r="D56" s="704">
        <v>1</v>
      </c>
      <c r="E56" s="703"/>
      <c r="F56" s="62">
        <v>1</v>
      </c>
      <c r="G56" s="704">
        <v>1</v>
      </c>
      <c r="H56" s="704">
        <v>1</v>
      </c>
      <c r="I56" s="704">
        <v>1</v>
      </c>
      <c r="J56" s="704">
        <v>1</v>
      </c>
      <c r="K56" s="704">
        <v>1</v>
      </c>
      <c r="L56" s="704">
        <v>1</v>
      </c>
      <c r="M56" s="704">
        <v>1</v>
      </c>
      <c r="N56" s="711">
        <v>1</v>
      </c>
      <c r="O56" s="704">
        <v>1</v>
      </c>
      <c r="P56" s="708">
        <f t="shared" si="0"/>
        <v>1</v>
      </c>
      <c r="Q56" s="708">
        <f t="shared" si="0"/>
        <v>1</v>
      </c>
      <c r="R56" s="708">
        <f t="shared" si="0"/>
        <v>1</v>
      </c>
      <c r="S56" s="708">
        <f t="shared" si="0"/>
        <v>1</v>
      </c>
      <c r="T56" s="708">
        <f t="shared" si="0"/>
        <v>1</v>
      </c>
    </row>
    <row r="57" spans="1:20" s="709" customFormat="1">
      <c r="A57" s="466">
        <v>48</v>
      </c>
      <c r="B57" s="698" t="s">
        <v>908</v>
      </c>
      <c r="C57" s="703"/>
      <c r="D57" s="704">
        <v>1</v>
      </c>
      <c r="E57" s="703"/>
      <c r="F57" s="62">
        <v>1</v>
      </c>
      <c r="G57" s="704">
        <v>1</v>
      </c>
      <c r="H57" s="704">
        <v>1</v>
      </c>
      <c r="I57" s="704">
        <v>1</v>
      </c>
      <c r="J57" s="704">
        <v>1</v>
      </c>
      <c r="K57" s="704">
        <v>1</v>
      </c>
      <c r="L57" s="704">
        <v>1</v>
      </c>
      <c r="M57" s="704">
        <v>1</v>
      </c>
      <c r="N57" s="711">
        <v>1</v>
      </c>
      <c r="O57" s="704">
        <v>1</v>
      </c>
      <c r="P57" s="708">
        <f t="shared" si="0"/>
        <v>1</v>
      </c>
      <c r="Q57" s="708">
        <f t="shared" si="0"/>
        <v>1</v>
      </c>
      <c r="R57" s="708">
        <f t="shared" si="0"/>
        <v>1</v>
      </c>
      <c r="S57" s="708">
        <f t="shared" si="0"/>
        <v>1</v>
      </c>
      <c r="T57" s="708">
        <f t="shared" si="0"/>
        <v>1</v>
      </c>
    </row>
    <row r="58" spans="1:20" s="709" customFormat="1">
      <c r="A58" s="466">
        <v>49</v>
      </c>
      <c r="B58" s="698" t="s">
        <v>909</v>
      </c>
      <c r="C58" s="703"/>
      <c r="D58" s="704">
        <v>1</v>
      </c>
      <c r="E58" s="703"/>
      <c r="F58" s="62">
        <v>1</v>
      </c>
      <c r="G58" s="704">
        <v>1</v>
      </c>
      <c r="H58" s="704">
        <v>1</v>
      </c>
      <c r="I58" s="704">
        <v>1</v>
      </c>
      <c r="J58" s="704">
        <v>1</v>
      </c>
      <c r="K58" s="704">
        <v>1</v>
      </c>
      <c r="L58" s="704">
        <v>1</v>
      </c>
      <c r="M58" s="704">
        <v>1</v>
      </c>
      <c r="N58" s="711">
        <v>1</v>
      </c>
      <c r="O58" s="704">
        <v>1</v>
      </c>
      <c r="P58" s="708">
        <f t="shared" si="0"/>
        <v>1</v>
      </c>
      <c r="Q58" s="708">
        <f t="shared" si="0"/>
        <v>1</v>
      </c>
      <c r="R58" s="708">
        <f t="shared" si="0"/>
        <v>1</v>
      </c>
      <c r="S58" s="708">
        <f t="shared" si="0"/>
        <v>1</v>
      </c>
      <c r="T58" s="708">
        <f t="shared" si="0"/>
        <v>1</v>
      </c>
    </row>
    <row r="59" spans="1:20" s="709" customFormat="1">
      <c r="A59" s="466">
        <v>50</v>
      </c>
      <c r="B59" s="698" t="s">
        <v>910</v>
      </c>
      <c r="C59" s="703"/>
      <c r="D59" s="704">
        <v>1</v>
      </c>
      <c r="E59" s="703"/>
      <c r="F59" s="62">
        <v>1</v>
      </c>
      <c r="G59" s="704">
        <v>1</v>
      </c>
      <c r="H59" s="704">
        <v>1</v>
      </c>
      <c r="I59" s="704">
        <v>1</v>
      </c>
      <c r="J59" s="704">
        <v>1</v>
      </c>
      <c r="K59" s="704">
        <v>1</v>
      </c>
      <c r="L59" s="704">
        <v>1</v>
      </c>
      <c r="M59" s="704">
        <v>1</v>
      </c>
      <c r="N59" s="711">
        <v>1</v>
      </c>
      <c r="O59" s="704">
        <v>1</v>
      </c>
      <c r="P59" s="708">
        <f t="shared" si="0"/>
        <v>1</v>
      </c>
      <c r="Q59" s="708">
        <f t="shared" si="0"/>
        <v>1</v>
      </c>
      <c r="R59" s="708">
        <f t="shared" si="0"/>
        <v>1</v>
      </c>
      <c r="S59" s="708">
        <f t="shared" si="0"/>
        <v>1</v>
      </c>
      <c r="T59" s="708">
        <f t="shared" si="0"/>
        <v>1</v>
      </c>
    </row>
    <row r="60" spans="1:20" s="709" customFormat="1">
      <c r="A60" s="466">
        <v>51</v>
      </c>
      <c r="B60" s="698" t="s">
        <v>911</v>
      </c>
      <c r="C60" s="703"/>
      <c r="D60" s="704">
        <v>1</v>
      </c>
      <c r="E60" s="703"/>
      <c r="F60" s="62">
        <v>1</v>
      </c>
      <c r="G60" s="704">
        <v>1</v>
      </c>
      <c r="H60" s="704">
        <v>1</v>
      </c>
      <c r="I60" s="704">
        <v>1</v>
      </c>
      <c r="J60" s="704">
        <v>1</v>
      </c>
      <c r="K60" s="704">
        <v>1</v>
      </c>
      <c r="L60" s="704">
        <v>1</v>
      </c>
      <c r="M60" s="704">
        <v>1</v>
      </c>
      <c r="N60" s="711">
        <v>1</v>
      </c>
      <c r="O60" s="704">
        <v>1</v>
      </c>
      <c r="P60" s="708">
        <f t="shared" si="0"/>
        <v>1</v>
      </c>
      <c r="Q60" s="708">
        <f t="shared" si="0"/>
        <v>1</v>
      </c>
      <c r="R60" s="708">
        <f t="shared" si="0"/>
        <v>1</v>
      </c>
      <c r="S60" s="708">
        <f t="shared" si="0"/>
        <v>1</v>
      </c>
      <c r="T60" s="708">
        <f t="shared" si="0"/>
        <v>1</v>
      </c>
    </row>
    <row r="61" spans="1:20" s="709" customFormat="1">
      <c r="A61" s="466">
        <v>52</v>
      </c>
      <c r="B61" s="698" t="s">
        <v>912</v>
      </c>
      <c r="C61" s="703"/>
      <c r="D61" s="704">
        <v>1</v>
      </c>
      <c r="E61" s="703"/>
      <c r="F61" s="62">
        <v>1</v>
      </c>
      <c r="G61" s="704">
        <v>1</v>
      </c>
      <c r="H61" s="704">
        <v>1</v>
      </c>
      <c r="I61" s="704">
        <v>1</v>
      </c>
      <c r="J61" s="704">
        <v>1</v>
      </c>
      <c r="K61" s="704">
        <v>1</v>
      </c>
      <c r="L61" s="704">
        <v>1</v>
      </c>
      <c r="M61" s="704">
        <v>1</v>
      </c>
      <c r="N61" s="720">
        <v>0</v>
      </c>
      <c r="O61" s="714">
        <v>0</v>
      </c>
      <c r="P61" s="708">
        <f t="shared" si="0"/>
        <v>1</v>
      </c>
      <c r="Q61" s="708">
        <f t="shared" si="0"/>
        <v>1</v>
      </c>
      <c r="R61" s="708">
        <f t="shared" si="0"/>
        <v>1</v>
      </c>
      <c r="S61" s="708">
        <f t="shared" si="0"/>
        <v>0</v>
      </c>
      <c r="T61" s="708">
        <f t="shared" si="0"/>
        <v>0</v>
      </c>
    </row>
    <row r="62" spans="1:20" s="709" customFormat="1">
      <c r="A62" s="466">
        <v>53</v>
      </c>
      <c r="B62" s="698" t="s">
        <v>913</v>
      </c>
      <c r="C62" s="703"/>
      <c r="D62" s="704">
        <v>1</v>
      </c>
      <c r="E62" s="703"/>
      <c r="F62" s="62">
        <v>1</v>
      </c>
      <c r="G62" s="704">
        <v>1</v>
      </c>
      <c r="H62" s="704">
        <v>1</v>
      </c>
      <c r="I62" s="704">
        <v>1</v>
      </c>
      <c r="J62" s="704">
        <v>1</v>
      </c>
      <c r="K62" s="704">
        <v>1</v>
      </c>
      <c r="L62" s="704">
        <v>1</v>
      </c>
      <c r="M62" s="704">
        <v>1</v>
      </c>
      <c r="N62" s="711">
        <v>1</v>
      </c>
      <c r="O62" s="704">
        <v>1</v>
      </c>
      <c r="P62" s="708">
        <f t="shared" ref="P62:T75" si="1">K62/F62</f>
        <v>1</v>
      </c>
      <c r="Q62" s="708">
        <f t="shared" si="1"/>
        <v>1</v>
      </c>
      <c r="R62" s="708">
        <f t="shared" si="1"/>
        <v>1</v>
      </c>
      <c r="S62" s="708">
        <f t="shared" si="1"/>
        <v>1</v>
      </c>
      <c r="T62" s="708">
        <f t="shared" si="1"/>
        <v>1</v>
      </c>
    </row>
    <row r="63" spans="1:20" s="709" customFormat="1" ht="22.5">
      <c r="A63" s="466">
        <v>54</v>
      </c>
      <c r="B63" s="698" t="s">
        <v>914</v>
      </c>
      <c r="C63" s="703"/>
      <c r="D63" s="704">
        <v>1</v>
      </c>
      <c r="E63" s="703"/>
      <c r="F63" s="62">
        <v>1</v>
      </c>
      <c r="G63" s="704">
        <v>1</v>
      </c>
      <c r="H63" s="704">
        <v>1</v>
      </c>
      <c r="I63" s="704">
        <v>1</v>
      </c>
      <c r="J63" s="704">
        <v>1</v>
      </c>
      <c r="K63" s="704">
        <v>1</v>
      </c>
      <c r="L63" s="704">
        <v>1</v>
      </c>
      <c r="M63" s="704">
        <v>1</v>
      </c>
      <c r="N63" s="711">
        <v>1</v>
      </c>
      <c r="O63" s="704">
        <v>1</v>
      </c>
      <c r="P63" s="708">
        <f t="shared" si="1"/>
        <v>1</v>
      </c>
      <c r="Q63" s="708">
        <f t="shared" si="1"/>
        <v>1</v>
      </c>
      <c r="R63" s="708">
        <f t="shared" si="1"/>
        <v>1</v>
      </c>
      <c r="S63" s="708">
        <f t="shared" si="1"/>
        <v>1</v>
      </c>
      <c r="T63" s="708">
        <f t="shared" si="1"/>
        <v>1</v>
      </c>
    </row>
    <row r="64" spans="1:20" s="709" customFormat="1">
      <c r="A64" s="466">
        <v>55</v>
      </c>
      <c r="B64" s="698" t="s">
        <v>915</v>
      </c>
      <c r="C64" s="703"/>
      <c r="D64" s="704">
        <v>1</v>
      </c>
      <c r="E64" s="703"/>
      <c r="F64" s="62">
        <v>1</v>
      </c>
      <c r="G64" s="704">
        <v>1</v>
      </c>
      <c r="H64" s="704">
        <v>1</v>
      </c>
      <c r="I64" s="704">
        <v>1</v>
      </c>
      <c r="J64" s="704">
        <v>1</v>
      </c>
      <c r="K64" s="704">
        <v>1</v>
      </c>
      <c r="L64" s="704">
        <v>1</v>
      </c>
      <c r="M64" s="704">
        <v>1</v>
      </c>
      <c r="N64" s="711">
        <v>1</v>
      </c>
      <c r="O64" s="704">
        <v>1</v>
      </c>
      <c r="P64" s="708">
        <f t="shared" si="1"/>
        <v>1</v>
      </c>
      <c r="Q64" s="708">
        <f t="shared" si="1"/>
        <v>1</v>
      </c>
      <c r="R64" s="708">
        <f t="shared" si="1"/>
        <v>1</v>
      </c>
      <c r="S64" s="708">
        <f t="shared" si="1"/>
        <v>1</v>
      </c>
      <c r="T64" s="708">
        <f t="shared" si="1"/>
        <v>1</v>
      </c>
    </row>
    <row r="65" spans="1:20" s="709" customFormat="1">
      <c r="A65" s="466">
        <v>56</v>
      </c>
      <c r="B65" s="698" t="s">
        <v>916</v>
      </c>
      <c r="C65" s="703"/>
      <c r="D65" s="704">
        <v>1</v>
      </c>
      <c r="E65" s="703"/>
      <c r="F65" s="62">
        <v>1</v>
      </c>
      <c r="G65" s="704">
        <v>1</v>
      </c>
      <c r="H65" s="704">
        <v>1</v>
      </c>
      <c r="I65" s="704">
        <v>1</v>
      </c>
      <c r="J65" s="704">
        <v>1</v>
      </c>
      <c r="K65" s="704">
        <v>1</v>
      </c>
      <c r="L65" s="704">
        <v>1</v>
      </c>
      <c r="M65" s="704">
        <v>1</v>
      </c>
      <c r="N65" s="711">
        <v>1</v>
      </c>
      <c r="O65" s="704">
        <v>1</v>
      </c>
      <c r="P65" s="708">
        <f t="shared" si="1"/>
        <v>1</v>
      </c>
      <c r="Q65" s="708">
        <f t="shared" si="1"/>
        <v>1</v>
      </c>
      <c r="R65" s="708">
        <f t="shared" si="1"/>
        <v>1</v>
      </c>
      <c r="S65" s="708">
        <f t="shared" si="1"/>
        <v>1</v>
      </c>
      <c r="T65" s="708">
        <f t="shared" si="1"/>
        <v>1</v>
      </c>
    </row>
    <row r="66" spans="1:20" s="709" customFormat="1">
      <c r="A66" s="466">
        <v>57</v>
      </c>
      <c r="B66" s="698" t="s">
        <v>917</v>
      </c>
      <c r="C66" s="703"/>
      <c r="D66" s="704">
        <v>1</v>
      </c>
      <c r="E66" s="703"/>
      <c r="F66" s="62">
        <v>1</v>
      </c>
      <c r="G66" s="704">
        <v>1</v>
      </c>
      <c r="H66" s="704">
        <v>1</v>
      </c>
      <c r="I66" s="704">
        <v>1</v>
      </c>
      <c r="J66" s="704">
        <v>1</v>
      </c>
      <c r="K66" s="704">
        <v>1</v>
      </c>
      <c r="L66" s="704">
        <v>1</v>
      </c>
      <c r="M66" s="704">
        <v>1</v>
      </c>
      <c r="N66" s="711">
        <v>1</v>
      </c>
      <c r="O66" s="704">
        <v>1</v>
      </c>
      <c r="P66" s="708">
        <f t="shared" si="1"/>
        <v>1</v>
      </c>
      <c r="Q66" s="708">
        <f t="shared" si="1"/>
        <v>1</v>
      </c>
      <c r="R66" s="708">
        <f t="shared" si="1"/>
        <v>1</v>
      </c>
      <c r="S66" s="708">
        <f t="shared" si="1"/>
        <v>1</v>
      </c>
      <c r="T66" s="708">
        <f t="shared" si="1"/>
        <v>1</v>
      </c>
    </row>
    <row r="67" spans="1:20" s="709" customFormat="1" ht="22.5">
      <c r="A67" s="466">
        <v>58</v>
      </c>
      <c r="B67" s="698" t="s">
        <v>918</v>
      </c>
      <c r="C67" s="703"/>
      <c r="D67" s="704">
        <v>0.9</v>
      </c>
      <c r="E67" s="703"/>
      <c r="F67" s="62">
        <v>0.6</v>
      </c>
      <c r="G67" s="704">
        <v>0.7</v>
      </c>
      <c r="H67" s="704">
        <v>0.75</v>
      </c>
      <c r="I67" s="704">
        <v>0.8</v>
      </c>
      <c r="J67" s="704">
        <v>0.85</v>
      </c>
      <c r="K67" s="704">
        <v>0.7</v>
      </c>
      <c r="L67" s="704">
        <v>0.7</v>
      </c>
      <c r="M67" s="704">
        <v>0.7</v>
      </c>
      <c r="N67" s="712">
        <v>0.90859999999999996</v>
      </c>
      <c r="O67" s="710">
        <v>0.79169999999999996</v>
      </c>
      <c r="P67" s="708">
        <f t="shared" si="1"/>
        <v>1.1666666666666667</v>
      </c>
      <c r="Q67" s="708">
        <f t="shared" si="1"/>
        <v>1</v>
      </c>
      <c r="R67" s="708">
        <f t="shared" si="1"/>
        <v>0.93333333333333324</v>
      </c>
      <c r="S67" s="708">
        <f t="shared" si="1"/>
        <v>1.1357499999999998</v>
      </c>
      <c r="T67" s="708">
        <f t="shared" si="1"/>
        <v>0.93141176470588238</v>
      </c>
    </row>
    <row r="68" spans="1:20" s="709" customFormat="1" ht="22.5">
      <c r="A68" s="466">
        <v>59</v>
      </c>
      <c r="B68" s="698" t="s">
        <v>919</v>
      </c>
      <c r="C68" s="703"/>
      <c r="D68" s="704">
        <v>0.7</v>
      </c>
      <c r="E68" s="703"/>
      <c r="F68" s="62">
        <v>0.45</v>
      </c>
      <c r="G68" s="704">
        <v>0.5</v>
      </c>
      <c r="H68" s="704">
        <v>0.55000000000000004</v>
      </c>
      <c r="I68" s="704">
        <v>0.6</v>
      </c>
      <c r="J68" s="704">
        <v>0.65</v>
      </c>
      <c r="K68" s="704">
        <v>0.5</v>
      </c>
      <c r="L68" s="704">
        <v>0.5</v>
      </c>
      <c r="M68" s="704">
        <v>0.55000000000000004</v>
      </c>
      <c r="N68" s="712">
        <v>0.18</v>
      </c>
      <c r="O68" s="710">
        <v>0.19819999999999999</v>
      </c>
      <c r="P68" s="708">
        <f t="shared" si="1"/>
        <v>1.1111111111111112</v>
      </c>
      <c r="Q68" s="708">
        <f t="shared" si="1"/>
        <v>1</v>
      </c>
      <c r="R68" s="708">
        <f t="shared" si="1"/>
        <v>1</v>
      </c>
      <c r="S68" s="708">
        <f t="shared" si="1"/>
        <v>0.3</v>
      </c>
      <c r="T68" s="708">
        <f t="shared" si="1"/>
        <v>0.30492307692307691</v>
      </c>
    </row>
    <row r="69" spans="1:20" s="709" customFormat="1">
      <c r="A69" s="466">
        <v>60</v>
      </c>
      <c r="B69" s="698" t="s">
        <v>920</v>
      </c>
      <c r="C69" s="703"/>
      <c r="D69" s="714">
        <v>19.350000000000001</v>
      </c>
      <c r="E69" s="703"/>
      <c r="F69" s="721">
        <v>14.34</v>
      </c>
      <c r="G69" s="714">
        <v>15.42</v>
      </c>
      <c r="H69" s="714">
        <v>16.79</v>
      </c>
      <c r="I69" s="714">
        <v>17.75</v>
      </c>
      <c r="J69" s="714">
        <v>17.98</v>
      </c>
      <c r="K69" s="714">
        <v>16.12</v>
      </c>
      <c r="L69" s="714">
        <v>14.39</v>
      </c>
      <c r="M69" s="714">
        <v>14.99</v>
      </c>
      <c r="N69" s="716">
        <v>16</v>
      </c>
      <c r="O69" s="714">
        <v>17.37</v>
      </c>
      <c r="P69" s="708">
        <f t="shared" si="1"/>
        <v>1.1241283124128314</v>
      </c>
      <c r="Q69" s="708">
        <f t="shared" si="1"/>
        <v>0.93320363164721143</v>
      </c>
      <c r="R69" s="708">
        <f t="shared" si="1"/>
        <v>0.89279332936271594</v>
      </c>
      <c r="S69" s="708">
        <f t="shared" si="1"/>
        <v>0.90140845070422537</v>
      </c>
      <c r="T69" s="708">
        <f t="shared" si="1"/>
        <v>0.96607341490545051</v>
      </c>
    </row>
    <row r="70" spans="1:20" s="709" customFormat="1">
      <c r="A70" s="466">
        <v>61</v>
      </c>
      <c r="B70" s="698" t="s">
        <v>921</v>
      </c>
      <c r="C70" s="703"/>
      <c r="D70" s="714">
        <v>93.89</v>
      </c>
      <c r="E70" s="703"/>
      <c r="F70" s="721">
        <v>84.97</v>
      </c>
      <c r="G70" s="714">
        <v>90.77</v>
      </c>
      <c r="H70" s="714">
        <v>91.81</v>
      </c>
      <c r="I70" s="714">
        <v>92.42</v>
      </c>
      <c r="J70" s="714">
        <v>63.62</v>
      </c>
      <c r="K70" s="714">
        <v>84.11</v>
      </c>
      <c r="L70" s="714">
        <v>82.56</v>
      </c>
      <c r="M70" s="714">
        <v>82.61</v>
      </c>
      <c r="N70" s="716">
        <v>69</v>
      </c>
      <c r="O70" s="714">
        <v>70.47</v>
      </c>
      <c r="P70" s="708">
        <f t="shared" si="1"/>
        <v>0.98987878074614566</v>
      </c>
      <c r="Q70" s="708">
        <f t="shared" si="1"/>
        <v>0.90955161396937323</v>
      </c>
      <c r="R70" s="708">
        <f t="shared" si="1"/>
        <v>0.89979305086591876</v>
      </c>
      <c r="S70" s="708">
        <f t="shared" si="1"/>
        <v>0.74659164682969048</v>
      </c>
      <c r="T70" s="708">
        <f t="shared" si="1"/>
        <v>1.1076705438541339</v>
      </c>
    </row>
    <row r="71" spans="1:20" s="709" customFormat="1">
      <c r="A71" s="466">
        <v>62</v>
      </c>
      <c r="B71" s="698" t="s">
        <v>922</v>
      </c>
      <c r="C71" s="703"/>
      <c r="D71" s="714">
        <v>65.34</v>
      </c>
      <c r="E71" s="703"/>
      <c r="F71" s="721">
        <v>44.81</v>
      </c>
      <c r="G71" s="714">
        <v>49.76</v>
      </c>
      <c r="H71" s="714">
        <v>54.13</v>
      </c>
      <c r="I71" s="714">
        <v>57.93</v>
      </c>
      <c r="J71" s="714">
        <v>61.54</v>
      </c>
      <c r="K71" s="714">
        <v>70.790000000000006</v>
      </c>
      <c r="L71" s="714">
        <v>75.709999999999994</v>
      </c>
      <c r="M71" s="714">
        <v>78.95</v>
      </c>
      <c r="N71" s="716">
        <v>80</v>
      </c>
      <c r="O71" s="714">
        <v>78.8</v>
      </c>
      <c r="P71" s="708">
        <f t="shared" si="1"/>
        <v>1.5797812988172284</v>
      </c>
      <c r="Q71" s="708">
        <f t="shared" si="1"/>
        <v>1.5215032154340835</v>
      </c>
      <c r="R71" s="708">
        <f t="shared" si="1"/>
        <v>1.4585257712913358</v>
      </c>
      <c r="S71" s="708">
        <f t="shared" si="1"/>
        <v>1.3809770412566891</v>
      </c>
      <c r="T71" s="708">
        <f t="shared" si="1"/>
        <v>1.2804679883002925</v>
      </c>
    </row>
    <row r="72" spans="1:20" s="709" customFormat="1">
      <c r="A72" s="466">
        <v>63</v>
      </c>
      <c r="B72" s="698" t="s">
        <v>923</v>
      </c>
      <c r="C72" s="703"/>
      <c r="D72" s="714">
        <v>9.52</v>
      </c>
      <c r="E72" s="703"/>
      <c r="F72" s="721">
        <v>60.9</v>
      </c>
      <c r="G72" s="714">
        <v>6.66</v>
      </c>
      <c r="H72" s="714">
        <v>7.19</v>
      </c>
      <c r="I72" s="714">
        <v>8.0399999999999991</v>
      </c>
      <c r="J72" s="714">
        <v>8.84</v>
      </c>
      <c r="K72" s="714">
        <v>12.62</v>
      </c>
      <c r="L72" s="714">
        <v>11.99</v>
      </c>
      <c r="M72" s="714">
        <v>12.66</v>
      </c>
      <c r="N72" s="716">
        <v>21</v>
      </c>
      <c r="O72" s="714">
        <v>21</v>
      </c>
      <c r="P72" s="708">
        <f t="shared" si="1"/>
        <v>0.20722495894909687</v>
      </c>
      <c r="Q72" s="708">
        <f t="shared" si="1"/>
        <v>1.8003003003003002</v>
      </c>
      <c r="R72" s="708">
        <f t="shared" si="1"/>
        <v>1.760778859527121</v>
      </c>
      <c r="S72" s="708">
        <f t="shared" si="1"/>
        <v>2.6119402985074629</v>
      </c>
      <c r="T72" s="708">
        <f t="shared" si="1"/>
        <v>2.3755656108597285</v>
      </c>
    </row>
    <row r="73" spans="1:20" s="709" customFormat="1">
      <c r="A73" s="466">
        <v>64</v>
      </c>
      <c r="B73" s="698" t="s">
        <v>924</v>
      </c>
      <c r="C73" s="703"/>
      <c r="D73" s="714">
        <v>6.34</v>
      </c>
      <c r="E73" s="703"/>
      <c r="F73" s="721">
        <v>2.87</v>
      </c>
      <c r="G73" s="714">
        <v>3.5</v>
      </c>
      <c r="H73" s="714">
        <v>4.45</v>
      </c>
      <c r="I73" s="714">
        <v>5.36</v>
      </c>
      <c r="J73" s="714">
        <v>5.89</v>
      </c>
      <c r="K73" s="714">
        <v>4.21</v>
      </c>
      <c r="L73" s="714">
        <v>4.8</v>
      </c>
      <c r="M73" s="722">
        <v>4</v>
      </c>
      <c r="N73" s="716">
        <v>5</v>
      </c>
      <c r="O73" s="714">
        <v>5.46</v>
      </c>
      <c r="P73" s="708">
        <f t="shared" si="1"/>
        <v>1.4668989547038327</v>
      </c>
      <c r="Q73" s="708">
        <f t="shared" si="1"/>
        <v>1.3714285714285714</v>
      </c>
      <c r="R73" s="708">
        <f t="shared" si="1"/>
        <v>0.898876404494382</v>
      </c>
      <c r="S73" s="708">
        <f t="shared" si="1"/>
        <v>0.93283582089552231</v>
      </c>
      <c r="T73" s="708">
        <f t="shared" si="1"/>
        <v>0.92699490662139228</v>
      </c>
    </row>
    <row r="74" spans="1:20" s="709" customFormat="1">
      <c r="A74" s="466">
        <v>65</v>
      </c>
      <c r="B74" s="698" t="s">
        <v>925</v>
      </c>
      <c r="C74" s="703"/>
      <c r="D74" s="714">
        <v>4.76</v>
      </c>
      <c r="E74" s="703"/>
      <c r="F74" s="721">
        <v>2.15</v>
      </c>
      <c r="G74" s="714">
        <v>2.4500000000000002</v>
      </c>
      <c r="H74" s="714">
        <v>3.08</v>
      </c>
      <c r="I74" s="714">
        <v>3.68</v>
      </c>
      <c r="J74" s="714">
        <v>4.26</v>
      </c>
      <c r="K74" s="714">
        <v>3.15</v>
      </c>
      <c r="L74" s="714">
        <v>3.08</v>
      </c>
      <c r="M74" s="722">
        <v>3</v>
      </c>
      <c r="N74" s="716">
        <v>4</v>
      </c>
      <c r="O74" s="714">
        <v>4.18</v>
      </c>
      <c r="P74" s="708">
        <f t="shared" si="1"/>
        <v>1.4651162790697674</v>
      </c>
      <c r="Q74" s="708">
        <f t="shared" si="1"/>
        <v>1.2571428571428571</v>
      </c>
      <c r="R74" s="708">
        <f t="shared" si="1"/>
        <v>0.97402597402597402</v>
      </c>
      <c r="S74" s="708">
        <f t="shared" si="1"/>
        <v>1.0869565217391304</v>
      </c>
      <c r="T74" s="708">
        <f t="shared" si="1"/>
        <v>0.98122065727699526</v>
      </c>
    </row>
    <row r="75" spans="1:20" s="709" customFormat="1">
      <c r="A75" s="466">
        <v>66</v>
      </c>
      <c r="B75" s="698" t="s">
        <v>926</v>
      </c>
      <c r="C75" s="703"/>
      <c r="D75" s="714">
        <v>6.66</v>
      </c>
      <c r="E75" s="703"/>
      <c r="F75" s="721">
        <v>5.0199999999999996</v>
      </c>
      <c r="G75" s="714">
        <v>5.61</v>
      </c>
      <c r="H75" s="714">
        <v>5.82</v>
      </c>
      <c r="I75" s="714">
        <v>6.03</v>
      </c>
      <c r="J75" s="714">
        <v>6.22</v>
      </c>
      <c r="K75" s="714">
        <v>5.26</v>
      </c>
      <c r="L75" s="714">
        <v>5.48</v>
      </c>
      <c r="M75" s="714">
        <v>4.67</v>
      </c>
      <c r="N75" s="716">
        <v>5</v>
      </c>
      <c r="O75" s="714">
        <v>5.14</v>
      </c>
      <c r="P75" s="708">
        <f t="shared" si="1"/>
        <v>1.047808764940239</v>
      </c>
      <c r="Q75" s="708">
        <f t="shared" si="1"/>
        <v>0.97682709447415328</v>
      </c>
      <c r="R75" s="708">
        <f t="shared" si="1"/>
        <v>0.80240549828178687</v>
      </c>
      <c r="S75" s="708">
        <f t="shared" si="1"/>
        <v>0.82918739635157546</v>
      </c>
      <c r="T75" s="708">
        <f t="shared" si="1"/>
        <v>0.82636655948553051</v>
      </c>
    </row>
    <row r="76" spans="1:20" s="709" customFormat="1">
      <c r="A76" s="466"/>
      <c r="B76" s="698"/>
      <c r="C76" s="703"/>
      <c r="D76" s="714"/>
      <c r="E76" s="726"/>
      <c r="F76" s="727"/>
      <c r="G76" s="728"/>
      <c r="H76" s="728"/>
      <c r="I76" s="728"/>
      <c r="J76" s="728"/>
      <c r="K76" s="728"/>
      <c r="L76" s="728"/>
      <c r="M76" s="728"/>
      <c r="N76" s="729"/>
      <c r="O76" s="728"/>
      <c r="P76" s="730"/>
      <c r="Q76" s="730"/>
      <c r="R76" s="730"/>
      <c r="S76" s="730"/>
      <c r="T76" s="730"/>
    </row>
    <row r="77" spans="1:20" s="723" customFormat="1" ht="15.75" customHeight="1">
      <c r="A77" s="731"/>
      <c r="B77" s="732" t="s">
        <v>1157</v>
      </c>
      <c r="C77" s="738"/>
      <c r="D77" s="738"/>
      <c r="E77" s="731"/>
      <c r="F77" s="731"/>
      <c r="G77" s="731"/>
      <c r="H77" s="731"/>
      <c r="I77" s="731"/>
      <c r="J77" s="731"/>
      <c r="K77" s="731"/>
      <c r="L77" s="731"/>
      <c r="M77" s="731"/>
      <c r="N77" s="731"/>
      <c r="O77" s="731"/>
      <c r="P77" s="731"/>
      <c r="Q77" s="731"/>
      <c r="R77" s="731"/>
      <c r="S77" s="731"/>
      <c r="T77" s="731"/>
    </row>
    <row r="78" spans="1:20">
      <c r="A78" s="701"/>
      <c r="B78" s="701"/>
      <c r="C78" s="701"/>
      <c r="D78" s="701"/>
      <c r="E78" s="701"/>
      <c r="F78" s="701"/>
      <c r="G78" s="701"/>
      <c r="H78" s="701"/>
      <c r="I78" s="701"/>
      <c r="J78" s="701"/>
      <c r="K78" s="701"/>
      <c r="L78" s="701"/>
      <c r="M78" s="701"/>
      <c r="N78" s="701"/>
      <c r="O78" s="701"/>
      <c r="P78" s="702"/>
      <c r="Q78" s="702"/>
      <c r="R78" s="702"/>
      <c r="S78" s="702"/>
      <c r="T78" s="702"/>
    </row>
    <row r="79" spans="1:20" s="723" customFormat="1" ht="15.75" customHeight="1">
      <c r="A79" s="732">
        <v>1</v>
      </c>
      <c r="B79" s="732" t="s">
        <v>930</v>
      </c>
      <c r="C79" s="732"/>
      <c r="D79" s="732"/>
      <c r="E79" s="731"/>
      <c r="F79" s="731"/>
      <c r="G79" s="731"/>
      <c r="H79" s="731"/>
      <c r="I79" s="731"/>
      <c r="J79" s="731"/>
      <c r="K79" s="731"/>
      <c r="L79" s="731"/>
      <c r="M79" s="731"/>
      <c r="N79" s="731"/>
      <c r="O79" s="731"/>
      <c r="P79" s="731"/>
      <c r="Q79" s="731"/>
      <c r="R79" s="731"/>
      <c r="S79" s="731"/>
      <c r="T79" s="731"/>
    </row>
    <row r="80" spans="1:20" s="724" customFormat="1" ht="12" customHeight="1">
      <c r="A80" s="639">
        <v>1</v>
      </c>
      <c r="B80" s="536" t="s">
        <v>931</v>
      </c>
      <c r="C80" s="733">
        <v>1</v>
      </c>
      <c r="D80" s="733">
        <v>1</v>
      </c>
      <c r="E80" s="624" t="s">
        <v>1040</v>
      </c>
      <c r="F80" s="733">
        <v>0.85</v>
      </c>
      <c r="G80" s="733">
        <v>0.95</v>
      </c>
      <c r="H80" s="733">
        <v>1</v>
      </c>
      <c r="I80" s="733">
        <v>1</v>
      </c>
      <c r="J80" s="733">
        <v>1</v>
      </c>
      <c r="K80" s="733">
        <v>0.85</v>
      </c>
      <c r="L80" s="733">
        <v>0.95</v>
      </c>
      <c r="M80" s="733">
        <v>0.95</v>
      </c>
      <c r="N80" s="733">
        <v>1</v>
      </c>
      <c r="O80" s="733">
        <v>1</v>
      </c>
      <c r="P80" s="703"/>
      <c r="Q80" s="703"/>
      <c r="R80" s="639"/>
      <c r="S80" s="639"/>
      <c r="T80" s="639"/>
    </row>
    <row r="81" spans="1:20" s="724" customFormat="1" ht="12" customHeight="1">
      <c r="A81" s="639">
        <v>2</v>
      </c>
      <c r="B81" s="536" t="s">
        <v>932</v>
      </c>
      <c r="C81" s="624" t="s">
        <v>1041</v>
      </c>
      <c r="D81" s="624" t="s">
        <v>1041</v>
      </c>
      <c r="E81" s="624" t="s">
        <v>1042</v>
      </c>
      <c r="F81" s="733">
        <v>1</v>
      </c>
      <c r="G81" s="733">
        <v>1</v>
      </c>
      <c r="H81" s="733">
        <v>1</v>
      </c>
      <c r="I81" s="733">
        <v>1</v>
      </c>
      <c r="J81" s="733">
        <v>1</v>
      </c>
      <c r="K81" s="733">
        <v>1</v>
      </c>
      <c r="L81" s="733">
        <v>1</v>
      </c>
      <c r="M81" s="733">
        <v>1</v>
      </c>
      <c r="N81" s="733">
        <v>1</v>
      </c>
      <c r="O81" s="733">
        <v>1</v>
      </c>
      <c r="P81" s="703"/>
      <c r="Q81" s="703"/>
      <c r="R81" s="639"/>
      <c r="S81" s="639"/>
      <c r="T81" s="639"/>
    </row>
    <row r="82" spans="1:20" s="724" customFormat="1" ht="22.5">
      <c r="A82" s="639">
        <v>3</v>
      </c>
      <c r="B82" s="536" t="s">
        <v>933</v>
      </c>
      <c r="C82" s="733">
        <v>1</v>
      </c>
      <c r="D82" s="733">
        <v>1</v>
      </c>
      <c r="E82" s="624" t="s">
        <v>1040</v>
      </c>
      <c r="F82" s="733">
        <v>0.89</v>
      </c>
      <c r="G82" s="733">
        <v>0.9</v>
      </c>
      <c r="H82" s="733">
        <v>1</v>
      </c>
      <c r="I82" s="733">
        <v>1</v>
      </c>
      <c r="J82" s="733">
        <v>1</v>
      </c>
      <c r="K82" s="733">
        <v>0.89</v>
      </c>
      <c r="L82" s="733">
        <v>0.9</v>
      </c>
      <c r="M82" s="733">
        <v>1</v>
      </c>
      <c r="N82" s="733">
        <v>1</v>
      </c>
      <c r="O82" s="733">
        <v>1</v>
      </c>
      <c r="P82" s="703"/>
      <c r="Q82" s="703"/>
      <c r="R82" s="639"/>
      <c r="S82" s="639"/>
      <c r="T82" s="639"/>
    </row>
    <row r="83" spans="1:20" s="724" customFormat="1" ht="22.5">
      <c r="A83" s="639">
        <v>4</v>
      </c>
      <c r="B83" s="536" t="s">
        <v>934</v>
      </c>
      <c r="C83" s="733">
        <v>1</v>
      </c>
      <c r="D83" s="733">
        <v>1</v>
      </c>
      <c r="E83" s="624" t="s">
        <v>1042</v>
      </c>
      <c r="F83" s="733">
        <v>1</v>
      </c>
      <c r="G83" s="733">
        <v>1</v>
      </c>
      <c r="H83" s="733">
        <v>1</v>
      </c>
      <c r="I83" s="733">
        <v>1</v>
      </c>
      <c r="J83" s="733">
        <v>1</v>
      </c>
      <c r="K83" s="733">
        <v>1</v>
      </c>
      <c r="L83" s="733">
        <v>1</v>
      </c>
      <c r="M83" s="733">
        <v>1</v>
      </c>
      <c r="N83" s="733">
        <v>1</v>
      </c>
      <c r="O83" s="733">
        <v>1</v>
      </c>
      <c r="P83" s="703"/>
      <c r="Q83" s="703"/>
      <c r="R83" s="639"/>
      <c r="S83" s="639"/>
      <c r="T83" s="639"/>
    </row>
    <row r="84" spans="1:20" s="724" customFormat="1" ht="24.75" customHeight="1">
      <c r="A84" s="639">
        <v>5</v>
      </c>
      <c r="B84" s="536" t="s">
        <v>935</v>
      </c>
      <c r="C84" s="624" t="s">
        <v>1043</v>
      </c>
      <c r="D84" s="624" t="s">
        <v>1043</v>
      </c>
      <c r="E84" s="624" t="s">
        <v>1044</v>
      </c>
      <c r="F84" s="733">
        <v>0.7</v>
      </c>
      <c r="G84" s="733">
        <v>0.8</v>
      </c>
      <c r="H84" s="733">
        <v>0.85</v>
      </c>
      <c r="I84" s="733">
        <v>0.9</v>
      </c>
      <c r="J84" s="733">
        <v>0.9</v>
      </c>
      <c r="K84" s="733">
        <v>0.7</v>
      </c>
      <c r="L84" s="733">
        <v>0.8</v>
      </c>
      <c r="M84" s="733">
        <v>0.85</v>
      </c>
      <c r="N84" s="733">
        <v>0.9</v>
      </c>
      <c r="O84" s="733">
        <v>0.9</v>
      </c>
      <c r="P84" s="703"/>
      <c r="Q84" s="703"/>
      <c r="R84" s="639"/>
      <c r="S84" s="639"/>
      <c r="T84" s="639"/>
    </row>
    <row r="85" spans="1:20" s="724" customFormat="1" ht="12" customHeight="1">
      <c r="A85" s="639">
        <v>6</v>
      </c>
      <c r="B85" s="536" t="s">
        <v>936</v>
      </c>
      <c r="C85" s="624" t="s">
        <v>1045</v>
      </c>
      <c r="D85" s="624" t="s">
        <v>1045</v>
      </c>
      <c r="E85" s="624" t="s">
        <v>1042</v>
      </c>
      <c r="F85" s="733">
        <v>1</v>
      </c>
      <c r="G85" s="733">
        <v>1</v>
      </c>
      <c r="H85" s="733">
        <v>1</v>
      </c>
      <c r="I85" s="733">
        <v>1</v>
      </c>
      <c r="J85" s="733">
        <v>1</v>
      </c>
      <c r="K85" s="733">
        <v>1</v>
      </c>
      <c r="L85" s="733">
        <v>1</v>
      </c>
      <c r="M85" s="733">
        <v>1</v>
      </c>
      <c r="N85" s="733">
        <v>1</v>
      </c>
      <c r="O85" s="733">
        <v>1</v>
      </c>
      <c r="P85" s="703"/>
      <c r="Q85" s="703"/>
      <c r="R85" s="639"/>
      <c r="S85" s="639"/>
      <c r="T85" s="639"/>
    </row>
    <row r="86" spans="1:20" s="724" customFormat="1" ht="12">
      <c r="A86" s="639">
        <v>7</v>
      </c>
      <c r="B86" s="536" t="s">
        <v>937</v>
      </c>
      <c r="C86" s="624" t="s">
        <v>1046</v>
      </c>
      <c r="D86" s="624" t="s">
        <v>1046</v>
      </c>
      <c r="E86" s="624" t="s">
        <v>1042</v>
      </c>
      <c r="F86" s="733">
        <v>1</v>
      </c>
      <c r="G86" s="733">
        <v>1</v>
      </c>
      <c r="H86" s="733">
        <v>1</v>
      </c>
      <c r="I86" s="733">
        <v>1</v>
      </c>
      <c r="J86" s="733">
        <v>1</v>
      </c>
      <c r="K86" s="733">
        <v>1</v>
      </c>
      <c r="L86" s="733">
        <v>1</v>
      </c>
      <c r="M86" s="733">
        <v>1</v>
      </c>
      <c r="N86" s="733">
        <v>1</v>
      </c>
      <c r="O86" s="733">
        <v>1</v>
      </c>
      <c r="P86" s="703"/>
      <c r="Q86" s="703"/>
      <c r="R86" s="639"/>
      <c r="S86" s="639"/>
      <c r="T86" s="639"/>
    </row>
    <row r="87" spans="1:20" s="724" customFormat="1" ht="22.5">
      <c r="A87" s="639">
        <v>8</v>
      </c>
      <c r="B87" s="536" t="s">
        <v>938</v>
      </c>
      <c r="C87" s="733">
        <v>1</v>
      </c>
      <c r="D87" s="733">
        <v>1</v>
      </c>
      <c r="E87" s="624" t="s">
        <v>1042</v>
      </c>
      <c r="F87" s="733">
        <v>1</v>
      </c>
      <c r="G87" s="733">
        <v>1</v>
      </c>
      <c r="H87" s="733">
        <v>1</v>
      </c>
      <c r="I87" s="733">
        <v>1</v>
      </c>
      <c r="J87" s="733">
        <v>1</v>
      </c>
      <c r="K87" s="733">
        <v>1</v>
      </c>
      <c r="L87" s="733">
        <v>1</v>
      </c>
      <c r="M87" s="733">
        <v>1</v>
      </c>
      <c r="N87" s="733">
        <v>1</v>
      </c>
      <c r="O87" s="733">
        <v>1</v>
      </c>
      <c r="P87" s="703"/>
      <c r="Q87" s="703"/>
      <c r="R87" s="639"/>
      <c r="S87" s="639"/>
      <c r="T87" s="639"/>
    </row>
    <row r="88" spans="1:20" s="723" customFormat="1" ht="12">
      <c r="A88" s="731"/>
      <c r="B88" s="731"/>
      <c r="C88" s="731"/>
      <c r="D88" s="731"/>
      <c r="E88" s="624"/>
      <c r="F88" s="733"/>
      <c r="G88" s="733"/>
      <c r="H88" s="733"/>
      <c r="I88" s="733"/>
      <c r="J88" s="733"/>
      <c r="K88" s="733"/>
      <c r="L88" s="733"/>
      <c r="M88" s="733"/>
      <c r="N88" s="733"/>
      <c r="O88" s="733"/>
      <c r="P88" s="734"/>
      <c r="Q88" s="734"/>
      <c r="R88" s="731"/>
      <c r="S88" s="731"/>
      <c r="T88" s="731"/>
    </row>
    <row r="89" spans="1:20" s="723" customFormat="1" ht="12">
      <c r="A89" s="732">
        <v>2</v>
      </c>
      <c r="B89" s="732" t="s">
        <v>939</v>
      </c>
      <c r="C89" s="731"/>
      <c r="D89" s="731"/>
      <c r="E89" s="624"/>
      <c r="F89" s="733"/>
      <c r="G89" s="733"/>
      <c r="H89" s="733"/>
      <c r="I89" s="733"/>
      <c r="J89" s="733"/>
      <c r="K89" s="733"/>
      <c r="L89" s="733"/>
      <c r="M89" s="733"/>
      <c r="N89" s="733"/>
      <c r="O89" s="733"/>
      <c r="P89" s="734"/>
      <c r="Q89" s="734"/>
      <c r="R89" s="731"/>
      <c r="S89" s="731"/>
      <c r="T89" s="731"/>
    </row>
    <row r="90" spans="1:20" s="723" customFormat="1" ht="22.5">
      <c r="A90" s="639">
        <v>1</v>
      </c>
      <c r="B90" s="536" t="s">
        <v>940</v>
      </c>
      <c r="C90" s="536" t="s">
        <v>1047</v>
      </c>
      <c r="D90" s="639"/>
      <c r="E90" s="624" t="s">
        <v>1042</v>
      </c>
      <c r="F90" s="733">
        <v>0.75</v>
      </c>
      <c r="G90" s="733">
        <v>0.85</v>
      </c>
      <c r="H90" s="733">
        <v>0.95</v>
      </c>
      <c r="I90" s="733">
        <v>1</v>
      </c>
      <c r="J90" s="733">
        <v>1</v>
      </c>
      <c r="K90" s="733">
        <v>0.75</v>
      </c>
      <c r="L90" s="733">
        <v>0.85</v>
      </c>
      <c r="M90" s="733">
        <v>0.95</v>
      </c>
      <c r="N90" s="733">
        <v>1</v>
      </c>
      <c r="O90" s="733">
        <v>1</v>
      </c>
      <c r="P90" s="734"/>
      <c r="Q90" s="734"/>
      <c r="R90" s="731"/>
      <c r="S90" s="731"/>
      <c r="T90" s="731"/>
    </row>
    <row r="91" spans="1:20" s="723" customFormat="1" ht="12" customHeight="1">
      <c r="A91" s="639">
        <v>2</v>
      </c>
      <c r="B91" s="536" t="s">
        <v>941</v>
      </c>
      <c r="C91" s="735">
        <v>1</v>
      </c>
      <c r="D91" s="639" t="s">
        <v>1048</v>
      </c>
      <c r="E91" s="624" t="s">
        <v>1042</v>
      </c>
      <c r="F91" s="733">
        <v>0.75</v>
      </c>
      <c r="G91" s="733">
        <v>1</v>
      </c>
      <c r="H91" s="733">
        <v>1</v>
      </c>
      <c r="I91" s="733">
        <v>1</v>
      </c>
      <c r="J91" s="733">
        <v>1</v>
      </c>
      <c r="K91" s="733">
        <v>0.75</v>
      </c>
      <c r="L91" s="733">
        <v>1</v>
      </c>
      <c r="M91" s="733">
        <v>1</v>
      </c>
      <c r="N91" s="733">
        <v>1</v>
      </c>
      <c r="O91" s="733">
        <v>1</v>
      </c>
      <c r="P91" s="734"/>
      <c r="Q91" s="734"/>
      <c r="R91" s="731"/>
      <c r="S91" s="731"/>
      <c r="T91" s="731"/>
    </row>
    <row r="92" spans="1:20" s="723" customFormat="1" ht="33.75">
      <c r="A92" s="731"/>
      <c r="B92" s="639"/>
      <c r="C92" s="639"/>
      <c r="D92" s="536" t="s">
        <v>1049</v>
      </c>
      <c r="E92" s="624"/>
      <c r="F92" s="733"/>
      <c r="G92" s="733"/>
      <c r="H92" s="733"/>
      <c r="I92" s="733"/>
      <c r="J92" s="733"/>
      <c r="K92" s="733"/>
      <c r="L92" s="733"/>
      <c r="M92" s="733"/>
      <c r="N92" s="733"/>
      <c r="O92" s="733"/>
      <c r="P92" s="734"/>
      <c r="Q92" s="734"/>
      <c r="R92" s="731"/>
      <c r="S92" s="731"/>
      <c r="T92" s="731"/>
    </row>
    <row r="93" spans="1:20" s="723" customFormat="1" ht="22.5">
      <c r="A93" s="731"/>
      <c r="B93" s="639"/>
      <c r="C93" s="639"/>
      <c r="D93" s="536" t="s">
        <v>1050</v>
      </c>
      <c r="E93" s="624"/>
      <c r="F93" s="733"/>
      <c r="G93" s="733"/>
      <c r="H93" s="733"/>
      <c r="I93" s="733"/>
      <c r="J93" s="733"/>
      <c r="K93" s="733"/>
      <c r="L93" s="733"/>
      <c r="M93" s="733"/>
      <c r="N93" s="733"/>
      <c r="O93" s="733"/>
      <c r="P93" s="734"/>
      <c r="Q93" s="734"/>
      <c r="R93" s="731"/>
      <c r="S93" s="731"/>
      <c r="T93" s="731"/>
    </row>
    <row r="94" spans="1:20" s="723" customFormat="1" ht="12">
      <c r="A94" s="731"/>
      <c r="B94" s="639"/>
      <c r="C94" s="639"/>
      <c r="D94" s="639" t="s">
        <v>1051</v>
      </c>
      <c r="E94" s="624"/>
      <c r="F94" s="733"/>
      <c r="G94" s="733"/>
      <c r="H94" s="733"/>
      <c r="I94" s="733"/>
      <c r="J94" s="733"/>
      <c r="K94" s="733"/>
      <c r="L94" s="733"/>
      <c r="M94" s="733"/>
      <c r="N94" s="733"/>
      <c r="O94" s="733"/>
      <c r="P94" s="734"/>
      <c r="Q94" s="734"/>
      <c r="R94" s="731"/>
      <c r="S94" s="731"/>
      <c r="T94" s="731"/>
    </row>
    <row r="95" spans="1:20" s="723" customFormat="1" ht="12">
      <c r="A95" s="731"/>
      <c r="B95" s="639"/>
      <c r="C95" s="639"/>
      <c r="D95" s="639" t="s">
        <v>1052</v>
      </c>
      <c r="E95" s="624"/>
      <c r="F95" s="733"/>
      <c r="G95" s="733"/>
      <c r="H95" s="733"/>
      <c r="I95" s="733"/>
      <c r="J95" s="733"/>
      <c r="K95" s="733"/>
      <c r="L95" s="733"/>
      <c r="M95" s="733"/>
      <c r="N95" s="733"/>
      <c r="O95" s="733"/>
      <c r="P95" s="734"/>
      <c r="Q95" s="734"/>
      <c r="R95" s="731"/>
      <c r="S95" s="731"/>
      <c r="T95" s="731"/>
    </row>
    <row r="96" spans="1:20" s="723" customFormat="1" ht="12">
      <c r="A96" s="731"/>
      <c r="B96" s="639"/>
      <c r="C96" s="639"/>
      <c r="D96" s="639" t="s">
        <v>1053</v>
      </c>
      <c r="E96" s="624"/>
      <c r="F96" s="733"/>
      <c r="G96" s="733"/>
      <c r="H96" s="733"/>
      <c r="I96" s="733"/>
      <c r="J96" s="733"/>
      <c r="K96" s="733"/>
      <c r="L96" s="733"/>
      <c r="M96" s="733"/>
      <c r="N96" s="733"/>
      <c r="O96" s="733"/>
      <c r="P96" s="734"/>
      <c r="Q96" s="734"/>
      <c r="R96" s="731"/>
      <c r="S96" s="731"/>
      <c r="T96" s="731"/>
    </row>
    <row r="97" spans="1:20" s="723" customFormat="1" ht="12">
      <c r="A97" s="731"/>
      <c r="B97" s="639"/>
      <c r="C97" s="639"/>
      <c r="D97" s="639" t="s">
        <v>1054</v>
      </c>
      <c r="E97" s="624"/>
      <c r="F97" s="733"/>
      <c r="G97" s="733"/>
      <c r="H97" s="733"/>
      <c r="I97" s="733"/>
      <c r="J97" s="733"/>
      <c r="K97" s="733"/>
      <c r="L97" s="733"/>
      <c r="M97" s="733"/>
      <c r="N97" s="733"/>
      <c r="O97" s="733"/>
      <c r="P97" s="734"/>
      <c r="Q97" s="734"/>
      <c r="R97" s="731"/>
      <c r="S97" s="731"/>
      <c r="T97" s="731"/>
    </row>
    <row r="98" spans="1:20" s="723" customFormat="1" ht="22.5">
      <c r="A98" s="639">
        <v>3</v>
      </c>
      <c r="B98" s="536" t="s">
        <v>942</v>
      </c>
      <c r="C98" s="733">
        <v>1</v>
      </c>
      <c r="D98" s="733">
        <v>1</v>
      </c>
      <c r="E98" s="624" t="s">
        <v>1042</v>
      </c>
      <c r="F98" s="733">
        <v>1</v>
      </c>
      <c r="G98" s="733">
        <v>1</v>
      </c>
      <c r="H98" s="733">
        <v>1</v>
      </c>
      <c r="I98" s="733">
        <v>1</v>
      </c>
      <c r="J98" s="733">
        <v>1</v>
      </c>
      <c r="K98" s="733">
        <v>1</v>
      </c>
      <c r="L98" s="733">
        <v>1</v>
      </c>
      <c r="M98" s="733">
        <v>1</v>
      </c>
      <c r="N98" s="733">
        <v>1</v>
      </c>
      <c r="O98" s="733">
        <v>1</v>
      </c>
      <c r="P98" s="734"/>
      <c r="Q98" s="734"/>
      <c r="R98" s="731"/>
      <c r="S98" s="731"/>
      <c r="T98" s="731"/>
    </row>
    <row r="99" spans="1:20" s="723" customFormat="1" ht="12">
      <c r="A99" s="639">
        <v>4</v>
      </c>
      <c r="B99" s="536" t="s">
        <v>943</v>
      </c>
      <c r="C99" s="733">
        <v>1</v>
      </c>
      <c r="D99" s="733">
        <v>1</v>
      </c>
      <c r="E99" s="624" t="s">
        <v>1044</v>
      </c>
      <c r="F99" s="733">
        <v>0.9</v>
      </c>
      <c r="G99" s="733">
        <v>0.95</v>
      </c>
      <c r="H99" s="733">
        <v>1</v>
      </c>
      <c r="I99" s="733">
        <v>1</v>
      </c>
      <c r="J99" s="733">
        <v>1</v>
      </c>
      <c r="K99" s="733">
        <v>0.9</v>
      </c>
      <c r="L99" s="733">
        <v>0.95</v>
      </c>
      <c r="M99" s="733">
        <v>1</v>
      </c>
      <c r="N99" s="733">
        <v>1</v>
      </c>
      <c r="O99" s="733">
        <v>1</v>
      </c>
      <c r="P99" s="734"/>
      <c r="Q99" s="734"/>
      <c r="R99" s="731"/>
      <c r="S99" s="731"/>
      <c r="T99" s="731"/>
    </row>
    <row r="100" spans="1:20" s="723" customFormat="1" ht="12" customHeight="1">
      <c r="A100" s="639">
        <v>5</v>
      </c>
      <c r="B100" s="536" t="s">
        <v>944</v>
      </c>
      <c r="C100" s="624" t="s">
        <v>1055</v>
      </c>
      <c r="D100" s="624" t="s">
        <v>1055</v>
      </c>
      <c r="E100" s="624" t="s">
        <v>1044</v>
      </c>
      <c r="F100" s="733">
        <v>0.7</v>
      </c>
      <c r="G100" s="733">
        <v>0.8</v>
      </c>
      <c r="H100" s="733">
        <v>0.9</v>
      </c>
      <c r="I100" s="733">
        <v>0.9</v>
      </c>
      <c r="J100" s="733">
        <v>0.9</v>
      </c>
      <c r="K100" s="733">
        <v>0.7</v>
      </c>
      <c r="L100" s="733">
        <v>0.8</v>
      </c>
      <c r="M100" s="733">
        <v>0.9</v>
      </c>
      <c r="N100" s="733">
        <v>0.9</v>
      </c>
      <c r="O100" s="733">
        <v>0.9</v>
      </c>
      <c r="P100" s="734"/>
      <c r="Q100" s="734"/>
      <c r="R100" s="731"/>
      <c r="S100" s="731"/>
      <c r="T100" s="731"/>
    </row>
    <row r="101" spans="1:20" s="723" customFormat="1" ht="22.5">
      <c r="A101" s="639">
        <v>6</v>
      </c>
      <c r="B101" s="536" t="s">
        <v>1150</v>
      </c>
      <c r="C101" s="624" t="s">
        <v>1056</v>
      </c>
      <c r="D101" s="624" t="s">
        <v>1056</v>
      </c>
      <c r="E101" s="624" t="s">
        <v>1044</v>
      </c>
      <c r="F101" s="733">
        <v>0.75</v>
      </c>
      <c r="G101" s="733">
        <v>0.85</v>
      </c>
      <c r="H101" s="733">
        <v>0.85</v>
      </c>
      <c r="I101" s="733">
        <v>0.85</v>
      </c>
      <c r="J101" s="733">
        <v>0.85</v>
      </c>
      <c r="K101" s="733">
        <v>0.75</v>
      </c>
      <c r="L101" s="733">
        <v>0.85</v>
      </c>
      <c r="M101" s="733">
        <v>0.85</v>
      </c>
      <c r="N101" s="733">
        <v>0.85</v>
      </c>
      <c r="O101" s="733">
        <v>0.85</v>
      </c>
      <c r="P101" s="734"/>
      <c r="Q101" s="734"/>
      <c r="R101" s="731"/>
      <c r="S101" s="731"/>
      <c r="T101" s="731"/>
    </row>
    <row r="102" spans="1:20" s="723" customFormat="1" ht="22.5">
      <c r="A102" s="731"/>
      <c r="B102" s="536" t="s">
        <v>1151</v>
      </c>
      <c r="C102" s="624" t="s">
        <v>1056</v>
      </c>
      <c r="D102" s="624" t="s">
        <v>1056</v>
      </c>
      <c r="E102" s="624" t="s">
        <v>1044</v>
      </c>
      <c r="F102" s="733">
        <v>0.75</v>
      </c>
      <c r="G102" s="733">
        <v>0.85</v>
      </c>
      <c r="H102" s="733">
        <v>0.85</v>
      </c>
      <c r="I102" s="733">
        <v>0.85</v>
      </c>
      <c r="J102" s="733">
        <v>0.85</v>
      </c>
      <c r="K102" s="733">
        <v>0.75</v>
      </c>
      <c r="L102" s="733">
        <v>0.85</v>
      </c>
      <c r="M102" s="733">
        <v>0.85</v>
      </c>
      <c r="N102" s="733">
        <v>0.85</v>
      </c>
      <c r="O102" s="733">
        <v>0.85</v>
      </c>
      <c r="P102" s="734"/>
      <c r="Q102" s="734"/>
      <c r="R102" s="731"/>
      <c r="S102" s="731"/>
      <c r="T102" s="731"/>
    </row>
    <row r="103" spans="1:20" s="723" customFormat="1" ht="12">
      <c r="A103" s="731"/>
      <c r="B103" s="639"/>
      <c r="C103" s="639"/>
      <c r="D103" s="639"/>
      <c r="E103" s="624"/>
      <c r="F103" s="733"/>
      <c r="G103" s="733"/>
      <c r="H103" s="733"/>
      <c r="I103" s="733"/>
      <c r="J103" s="733"/>
      <c r="K103" s="733"/>
      <c r="L103" s="733"/>
      <c r="M103" s="733"/>
      <c r="N103" s="733"/>
      <c r="O103" s="733"/>
      <c r="P103" s="734"/>
      <c r="Q103" s="734"/>
      <c r="R103" s="731"/>
      <c r="S103" s="731"/>
      <c r="T103" s="731"/>
    </row>
    <row r="104" spans="1:20" s="723" customFormat="1" ht="12">
      <c r="A104" s="732">
        <v>3</v>
      </c>
      <c r="B104" s="736" t="s">
        <v>945</v>
      </c>
      <c r="C104" s="639"/>
      <c r="D104" s="639"/>
      <c r="E104" s="624"/>
      <c r="F104" s="733"/>
      <c r="G104" s="733"/>
      <c r="H104" s="733"/>
      <c r="I104" s="733"/>
      <c r="J104" s="733"/>
      <c r="K104" s="733"/>
      <c r="L104" s="733"/>
      <c r="M104" s="733"/>
      <c r="N104" s="733"/>
      <c r="O104" s="733"/>
      <c r="P104" s="734"/>
      <c r="Q104" s="734"/>
      <c r="R104" s="731"/>
      <c r="S104" s="731"/>
      <c r="T104" s="731"/>
    </row>
    <row r="105" spans="1:20" s="723" customFormat="1" ht="24" customHeight="1">
      <c r="A105" s="639">
        <v>1</v>
      </c>
      <c r="B105" s="536" t="s">
        <v>946</v>
      </c>
      <c r="C105" s="639"/>
      <c r="D105" s="536" t="s">
        <v>1057</v>
      </c>
      <c r="E105" s="624" t="s">
        <v>1042</v>
      </c>
      <c r="F105" s="733">
        <v>1</v>
      </c>
      <c r="G105" s="733">
        <v>1</v>
      </c>
      <c r="H105" s="733">
        <v>1</v>
      </c>
      <c r="I105" s="733">
        <v>1</v>
      </c>
      <c r="J105" s="733">
        <v>1</v>
      </c>
      <c r="K105" s="733">
        <v>1</v>
      </c>
      <c r="L105" s="733">
        <v>1</v>
      </c>
      <c r="M105" s="733">
        <v>1</v>
      </c>
      <c r="N105" s="733">
        <v>1</v>
      </c>
      <c r="O105" s="733">
        <v>1</v>
      </c>
      <c r="P105" s="734"/>
      <c r="Q105" s="734"/>
      <c r="R105" s="731"/>
      <c r="S105" s="731"/>
      <c r="T105" s="731"/>
    </row>
    <row r="106" spans="1:20" s="723" customFormat="1" ht="12">
      <c r="A106" s="639"/>
      <c r="B106" s="536"/>
      <c r="C106" s="639"/>
      <c r="D106" s="639" t="s">
        <v>1058</v>
      </c>
      <c r="E106" s="624" t="s">
        <v>1042</v>
      </c>
      <c r="F106" s="733"/>
      <c r="G106" s="733"/>
      <c r="H106" s="733"/>
      <c r="I106" s="733"/>
      <c r="J106" s="733"/>
      <c r="K106" s="733"/>
      <c r="L106" s="733"/>
      <c r="M106" s="733"/>
      <c r="N106" s="733"/>
      <c r="O106" s="733"/>
      <c r="P106" s="734"/>
      <c r="Q106" s="734"/>
      <c r="R106" s="731"/>
      <c r="S106" s="731"/>
      <c r="T106" s="731"/>
    </row>
    <row r="107" spans="1:20" s="723" customFormat="1" ht="37.5" customHeight="1">
      <c r="A107" s="639"/>
      <c r="B107" s="536"/>
      <c r="C107" s="639"/>
      <c r="D107" s="536" t="s">
        <v>1059</v>
      </c>
      <c r="E107" s="624" t="s">
        <v>1042</v>
      </c>
      <c r="F107" s="733"/>
      <c r="G107" s="733"/>
      <c r="H107" s="733"/>
      <c r="I107" s="733"/>
      <c r="J107" s="733"/>
      <c r="K107" s="733"/>
      <c r="L107" s="733"/>
      <c r="M107" s="733"/>
      <c r="N107" s="733"/>
      <c r="O107" s="733"/>
      <c r="P107" s="734"/>
      <c r="Q107" s="734"/>
      <c r="R107" s="731"/>
      <c r="S107" s="731"/>
      <c r="T107" s="731"/>
    </row>
    <row r="108" spans="1:20" s="723" customFormat="1" ht="12">
      <c r="A108" s="639">
        <v>2</v>
      </c>
      <c r="B108" s="536" t="s">
        <v>947</v>
      </c>
      <c r="C108" s="733">
        <v>1</v>
      </c>
      <c r="D108" s="733">
        <v>1</v>
      </c>
      <c r="E108" s="624" t="s">
        <v>1042</v>
      </c>
      <c r="F108" s="733">
        <v>1</v>
      </c>
      <c r="G108" s="733">
        <v>1</v>
      </c>
      <c r="H108" s="733">
        <v>1</v>
      </c>
      <c r="I108" s="733">
        <v>1</v>
      </c>
      <c r="J108" s="733">
        <v>1</v>
      </c>
      <c r="K108" s="733">
        <v>1</v>
      </c>
      <c r="L108" s="733">
        <v>1</v>
      </c>
      <c r="M108" s="733">
        <v>1</v>
      </c>
      <c r="N108" s="733">
        <v>1</v>
      </c>
      <c r="O108" s="733">
        <v>1</v>
      </c>
      <c r="P108" s="734"/>
      <c r="Q108" s="734"/>
      <c r="R108" s="731"/>
      <c r="S108" s="731"/>
      <c r="T108" s="731"/>
    </row>
    <row r="109" spans="1:20" s="723" customFormat="1" ht="12" customHeight="1">
      <c r="A109" s="639">
        <v>3</v>
      </c>
      <c r="B109" s="536" t="s">
        <v>948</v>
      </c>
      <c r="C109" s="733">
        <v>1</v>
      </c>
      <c r="D109" s="733">
        <v>1</v>
      </c>
      <c r="E109" s="624" t="s">
        <v>1042</v>
      </c>
      <c r="F109" s="733">
        <v>1</v>
      </c>
      <c r="G109" s="733">
        <v>1</v>
      </c>
      <c r="H109" s="733">
        <v>1</v>
      </c>
      <c r="I109" s="733">
        <v>1</v>
      </c>
      <c r="J109" s="733">
        <v>1</v>
      </c>
      <c r="K109" s="733">
        <v>1</v>
      </c>
      <c r="L109" s="733">
        <v>1</v>
      </c>
      <c r="M109" s="733">
        <v>1</v>
      </c>
      <c r="N109" s="733">
        <v>1</v>
      </c>
      <c r="O109" s="733">
        <v>1</v>
      </c>
      <c r="P109" s="734"/>
      <c r="Q109" s="734"/>
      <c r="R109" s="731"/>
      <c r="S109" s="731"/>
      <c r="T109" s="731"/>
    </row>
    <row r="110" spans="1:20" s="723" customFormat="1" ht="12">
      <c r="A110" s="731"/>
      <c r="B110" s="536" t="s">
        <v>949</v>
      </c>
      <c r="C110" s="624"/>
      <c r="D110" s="624"/>
      <c r="E110" s="624"/>
      <c r="F110" s="733"/>
      <c r="G110" s="733"/>
      <c r="H110" s="733"/>
      <c r="I110" s="733"/>
      <c r="J110" s="733"/>
      <c r="K110" s="733"/>
      <c r="L110" s="733"/>
      <c r="M110" s="733"/>
      <c r="N110" s="733"/>
      <c r="O110" s="733"/>
      <c r="P110" s="734"/>
      <c r="Q110" s="734"/>
      <c r="R110" s="731"/>
      <c r="S110" s="731"/>
      <c r="T110" s="731"/>
    </row>
    <row r="111" spans="1:20" s="723" customFormat="1" ht="12">
      <c r="A111" s="731"/>
      <c r="B111" s="536" t="s">
        <v>950</v>
      </c>
      <c r="C111" s="624"/>
      <c r="D111" s="624"/>
      <c r="E111" s="624"/>
      <c r="F111" s="733"/>
      <c r="G111" s="733"/>
      <c r="H111" s="733"/>
      <c r="I111" s="733"/>
      <c r="J111" s="733"/>
      <c r="K111" s="733"/>
      <c r="L111" s="733"/>
      <c r="M111" s="733"/>
      <c r="N111" s="733"/>
      <c r="O111" s="733"/>
      <c r="P111" s="734"/>
      <c r="Q111" s="734"/>
      <c r="R111" s="731"/>
      <c r="S111" s="731"/>
      <c r="T111" s="731"/>
    </row>
    <row r="112" spans="1:20" s="723" customFormat="1" ht="12">
      <c r="A112" s="731"/>
      <c r="B112" s="536" t="s">
        <v>951</v>
      </c>
      <c r="C112" s="624"/>
      <c r="D112" s="624"/>
      <c r="E112" s="624"/>
      <c r="F112" s="733"/>
      <c r="G112" s="733"/>
      <c r="H112" s="733"/>
      <c r="I112" s="733"/>
      <c r="J112" s="733"/>
      <c r="K112" s="733"/>
      <c r="L112" s="733"/>
      <c r="M112" s="733"/>
      <c r="N112" s="733"/>
      <c r="O112" s="733"/>
      <c r="P112" s="734"/>
      <c r="Q112" s="734"/>
      <c r="R112" s="731"/>
      <c r="S112" s="731"/>
      <c r="T112" s="731"/>
    </row>
    <row r="113" spans="1:20" s="723" customFormat="1" ht="12">
      <c r="A113" s="731"/>
      <c r="B113" s="536" t="s">
        <v>952</v>
      </c>
      <c r="C113" s="624"/>
      <c r="D113" s="624"/>
      <c r="E113" s="624"/>
      <c r="F113" s="733"/>
      <c r="G113" s="733"/>
      <c r="H113" s="733"/>
      <c r="I113" s="733"/>
      <c r="J113" s="733"/>
      <c r="K113" s="733"/>
      <c r="L113" s="733"/>
      <c r="M113" s="733"/>
      <c r="N113" s="733"/>
      <c r="O113" s="733"/>
      <c r="P113" s="734"/>
      <c r="Q113" s="734"/>
      <c r="R113" s="731"/>
      <c r="S113" s="731"/>
      <c r="T113" s="731"/>
    </row>
    <row r="114" spans="1:20" s="723" customFormat="1" ht="12">
      <c r="A114" s="731"/>
      <c r="B114" s="536" t="s">
        <v>953</v>
      </c>
      <c r="C114" s="624"/>
      <c r="D114" s="624"/>
      <c r="E114" s="624"/>
      <c r="F114" s="733"/>
      <c r="G114" s="733"/>
      <c r="H114" s="733"/>
      <c r="I114" s="733"/>
      <c r="J114" s="733"/>
      <c r="K114" s="733"/>
      <c r="L114" s="733"/>
      <c r="M114" s="733"/>
      <c r="N114" s="733"/>
      <c r="O114" s="733"/>
      <c r="P114" s="734"/>
      <c r="Q114" s="734"/>
      <c r="R114" s="731"/>
      <c r="S114" s="731"/>
      <c r="T114" s="731"/>
    </row>
    <row r="115" spans="1:20" s="723" customFormat="1" ht="22.5">
      <c r="A115" s="639">
        <v>4</v>
      </c>
      <c r="B115" s="536" t="s">
        <v>954</v>
      </c>
      <c r="C115" s="733">
        <v>1</v>
      </c>
      <c r="D115" s="733">
        <v>1</v>
      </c>
      <c r="E115" s="624" t="s">
        <v>1042</v>
      </c>
      <c r="F115" s="733">
        <v>1</v>
      </c>
      <c r="G115" s="733">
        <v>1</v>
      </c>
      <c r="H115" s="733">
        <v>1</v>
      </c>
      <c r="I115" s="733">
        <v>1</v>
      </c>
      <c r="J115" s="733">
        <v>1</v>
      </c>
      <c r="K115" s="733">
        <v>1</v>
      </c>
      <c r="L115" s="733">
        <v>1</v>
      </c>
      <c r="M115" s="733">
        <v>1</v>
      </c>
      <c r="N115" s="733">
        <v>1</v>
      </c>
      <c r="O115" s="733">
        <v>1</v>
      </c>
      <c r="P115" s="734"/>
      <c r="Q115" s="734"/>
      <c r="R115" s="731"/>
      <c r="S115" s="731"/>
      <c r="T115" s="731"/>
    </row>
    <row r="116" spans="1:20" s="723" customFormat="1" ht="12" customHeight="1">
      <c r="A116" s="639">
        <v>5</v>
      </c>
      <c r="B116" s="536" t="s">
        <v>955</v>
      </c>
      <c r="C116" s="624" t="s">
        <v>1060</v>
      </c>
      <c r="D116" s="624" t="s">
        <v>1060</v>
      </c>
      <c r="E116" s="624" t="s">
        <v>1040</v>
      </c>
      <c r="F116" s="733" t="s">
        <v>1061</v>
      </c>
      <c r="G116" s="733" t="s">
        <v>1062</v>
      </c>
      <c r="H116" s="733" t="s">
        <v>1063</v>
      </c>
      <c r="I116" s="733" t="s">
        <v>1063</v>
      </c>
      <c r="J116" s="733" t="s">
        <v>1063</v>
      </c>
      <c r="K116" s="733" t="s">
        <v>1061</v>
      </c>
      <c r="L116" s="733" t="s">
        <v>1062</v>
      </c>
      <c r="M116" s="733" t="s">
        <v>1063</v>
      </c>
      <c r="N116" s="733" t="s">
        <v>1063</v>
      </c>
      <c r="O116" s="733" t="s">
        <v>1063</v>
      </c>
      <c r="P116" s="734"/>
      <c r="Q116" s="734"/>
      <c r="R116" s="731"/>
      <c r="S116" s="731"/>
      <c r="T116" s="731"/>
    </row>
    <row r="117" spans="1:20" s="723" customFormat="1" ht="12" customHeight="1">
      <c r="A117" s="639">
        <v>6</v>
      </c>
      <c r="B117" s="536" t="s">
        <v>956</v>
      </c>
      <c r="C117" s="624" t="s">
        <v>1060</v>
      </c>
      <c r="D117" s="624" t="s">
        <v>1060</v>
      </c>
      <c r="E117" s="624" t="s">
        <v>1064</v>
      </c>
      <c r="F117" s="733" t="s">
        <v>1062</v>
      </c>
      <c r="G117" s="733" t="s">
        <v>1063</v>
      </c>
      <c r="H117" s="733" t="s">
        <v>1063</v>
      </c>
      <c r="I117" s="733" t="s">
        <v>1063</v>
      </c>
      <c r="J117" s="733" t="s">
        <v>1063</v>
      </c>
      <c r="K117" s="733" t="s">
        <v>1062</v>
      </c>
      <c r="L117" s="733" t="s">
        <v>1063</v>
      </c>
      <c r="M117" s="733" t="s">
        <v>1063</v>
      </c>
      <c r="N117" s="733" t="s">
        <v>1063</v>
      </c>
      <c r="O117" s="733" t="s">
        <v>1063</v>
      </c>
      <c r="P117" s="734"/>
      <c r="Q117" s="734"/>
      <c r="R117" s="731"/>
      <c r="S117" s="731"/>
      <c r="T117" s="731"/>
    </row>
    <row r="118" spans="1:20" s="723" customFormat="1" ht="12" customHeight="1">
      <c r="A118" s="639">
        <v>7</v>
      </c>
      <c r="B118" s="536" t="s">
        <v>957</v>
      </c>
      <c r="C118" s="733">
        <v>1</v>
      </c>
      <c r="D118" s="733">
        <v>1</v>
      </c>
      <c r="E118" s="624" t="s">
        <v>1042</v>
      </c>
      <c r="F118" s="733">
        <v>1</v>
      </c>
      <c r="G118" s="733">
        <v>1</v>
      </c>
      <c r="H118" s="733">
        <v>1</v>
      </c>
      <c r="I118" s="733">
        <v>1</v>
      </c>
      <c r="J118" s="733">
        <v>1</v>
      </c>
      <c r="K118" s="733">
        <v>1</v>
      </c>
      <c r="L118" s="733">
        <v>1</v>
      </c>
      <c r="M118" s="733">
        <v>1</v>
      </c>
      <c r="N118" s="733">
        <v>1</v>
      </c>
      <c r="O118" s="733">
        <v>1</v>
      </c>
      <c r="P118" s="734"/>
      <c r="Q118" s="734"/>
      <c r="R118" s="731"/>
      <c r="S118" s="731"/>
      <c r="T118" s="731"/>
    </row>
    <row r="119" spans="1:20" s="723" customFormat="1" ht="12" customHeight="1">
      <c r="A119" s="639">
        <v>8</v>
      </c>
      <c r="B119" s="536" t="s">
        <v>958</v>
      </c>
      <c r="C119" s="624" t="s">
        <v>1065</v>
      </c>
      <c r="D119" s="624" t="s">
        <v>1065</v>
      </c>
      <c r="E119" s="624" t="s">
        <v>1044</v>
      </c>
      <c r="F119" s="733" t="s">
        <v>1066</v>
      </c>
      <c r="G119" s="733" t="s">
        <v>1067</v>
      </c>
      <c r="H119" s="733" t="s">
        <v>1068</v>
      </c>
      <c r="I119" s="733" t="s">
        <v>1069</v>
      </c>
      <c r="J119" s="733" t="s">
        <v>1069</v>
      </c>
      <c r="K119" s="733" t="s">
        <v>1066</v>
      </c>
      <c r="L119" s="733" t="s">
        <v>1067</v>
      </c>
      <c r="M119" s="733" t="s">
        <v>1068</v>
      </c>
      <c r="N119" s="733" t="s">
        <v>1069</v>
      </c>
      <c r="O119" s="733" t="s">
        <v>1069</v>
      </c>
      <c r="P119" s="734"/>
      <c r="Q119" s="734"/>
      <c r="R119" s="731"/>
      <c r="S119" s="731"/>
      <c r="T119" s="731"/>
    </row>
    <row r="120" spans="1:20" s="723" customFormat="1" ht="12" customHeight="1">
      <c r="A120" s="639">
        <v>9</v>
      </c>
      <c r="B120" s="536" t="s">
        <v>959</v>
      </c>
      <c r="C120" s="624" t="s">
        <v>1070</v>
      </c>
      <c r="D120" s="624" t="s">
        <v>1070</v>
      </c>
      <c r="E120" s="624" t="s">
        <v>1064</v>
      </c>
      <c r="F120" s="733">
        <v>0.06</v>
      </c>
      <c r="G120" s="733">
        <v>0.05</v>
      </c>
      <c r="H120" s="733">
        <v>0.04</v>
      </c>
      <c r="I120" s="733">
        <v>0.04</v>
      </c>
      <c r="J120" s="733">
        <v>0.04</v>
      </c>
      <c r="K120" s="733">
        <v>0.06</v>
      </c>
      <c r="L120" s="733">
        <v>0.05</v>
      </c>
      <c r="M120" s="733">
        <v>0.04</v>
      </c>
      <c r="N120" s="733">
        <v>0.04</v>
      </c>
      <c r="O120" s="733">
        <v>0.04</v>
      </c>
      <c r="P120" s="734"/>
      <c r="Q120" s="734"/>
      <c r="R120" s="731"/>
      <c r="S120" s="731"/>
      <c r="T120" s="731"/>
    </row>
    <row r="121" spans="1:20" s="723" customFormat="1" ht="12">
      <c r="A121" s="639">
        <v>10</v>
      </c>
      <c r="B121" s="639" t="s">
        <v>960</v>
      </c>
      <c r="C121" s="639"/>
      <c r="D121" s="639"/>
      <c r="E121" s="624"/>
      <c r="F121" s="733"/>
      <c r="G121" s="733"/>
      <c r="H121" s="733"/>
      <c r="I121" s="733"/>
      <c r="J121" s="733"/>
      <c r="K121" s="733"/>
      <c r="L121" s="733"/>
      <c r="M121" s="733"/>
      <c r="N121" s="733"/>
      <c r="O121" s="733"/>
      <c r="P121" s="734"/>
      <c r="Q121" s="734"/>
      <c r="R121" s="731"/>
      <c r="S121" s="731"/>
      <c r="T121" s="731"/>
    </row>
    <row r="122" spans="1:20" s="723" customFormat="1" ht="22.5">
      <c r="A122" s="731"/>
      <c r="B122" s="536" t="s">
        <v>1150</v>
      </c>
      <c r="C122" s="624" t="s">
        <v>1056</v>
      </c>
      <c r="D122" s="624" t="s">
        <v>1056</v>
      </c>
      <c r="E122" s="624" t="s">
        <v>1044</v>
      </c>
      <c r="F122" s="733">
        <v>0.75</v>
      </c>
      <c r="G122" s="733">
        <v>0.85</v>
      </c>
      <c r="H122" s="733">
        <v>0.85</v>
      </c>
      <c r="I122" s="733">
        <v>0.85</v>
      </c>
      <c r="J122" s="733">
        <v>0.85</v>
      </c>
      <c r="K122" s="733">
        <v>0.75</v>
      </c>
      <c r="L122" s="733">
        <v>0.85</v>
      </c>
      <c r="M122" s="733">
        <v>0.85</v>
      </c>
      <c r="N122" s="733">
        <v>0.85</v>
      </c>
      <c r="O122" s="733">
        <v>0.85</v>
      </c>
      <c r="P122" s="734"/>
      <c r="Q122" s="734"/>
      <c r="R122" s="731"/>
      <c r="S122" s="731"/>
      <c r="T122" s="731"/>
    </row>
    <row r="123" spans="1:20" s="723" customFormat="1" ht="22.5">
      <c r="A123" s="731"/>
      <c r="B123" s="536" t="s">
        <v>1151</v>
      </c>
      <c r="C123" s="624" t="s">
        <v>1056</v>
      </c>
      <c r="D123" s="624" t="s">
        <v>1056</v>
      </c>
      <c r="E123" s="624" t="s">
        <v>1044</v>
      </c>
      <c r="F123" s="733">
        <v>0.75</v>
      </c>
      <c r="G123" s="733">
        <v>0.85</v>
      </c>
      <c r="H123" s="733">
        <v>0.85</v>
      </c>
      <c r="I123" s="733">
        <v>0.85</v>
      </c>
      <c r="J123" s="733">
        <v>0.85</v>
      </c>
      <c r="K123" s="733">
        <v>0.75</v>
      </c>
      <c r="L123" s="733">
        <v>0.85</v>
      </c>
      <c r="M123" s="733">
        <v>0.85</v>
      </c>
      <c r="N123" s="733">
        <v>0.85</v>
      </c>
      <c r="O123" s="733">
        <v>0.85</v>
      </c>
      <c r="P123" s="734"/>
      <c r="Q123" s="734"/>
      <c r="R123" s="731"/>
      <c r="S123" s="731"/>
      <c r="T123" s="731"/>
    </row>
    <row r="124" spans="1:20" s="723" customFormat="1" ht="12" customHeight="1">
      <c r="A124" s="639">
        <v>11</v>
      </c>
      <c r="B124" s="536" t="s">
        <v>961</v>
      </c>
      <c r="C124" s="624" t="s">
        <v>1055</v>
      </c>
      <c r="D124" s="624" t="s">
        <v>1055</v>
      </c>
      <c r="E124" s="624" t="s">
        <v>1040</v>
      </c>
      <c r="F124" s="733">
        <v>0.9</v>
      </c>
      <c r="G124" s="733">
        <v>0.9</v>
      </c>
      <c r="H124" s="733">
        <v>0.92</v>
      </c>
      <c r="I124" s="733">
        <v>0.94</v>
      </c>
      <c r="J124" s="733">
        <v>0.95</v>
      </c>
      <c r="K124" s="733">
        <v>0.9</v>
      </c>
      <c r="L124" s="733">
        <v>0.9</v>
      </c>
      <c r="M124" s="733">
        <v>0.92</v>
      </c>
      <c r="N124" s="733">
        <v>0.94</v>
      </c>
      <c r="O124" s="733">
        <v>0.95</v>
      </c>
      <c r="P124" s="734"/>
      <c r="Q124" s="734"/>
      <c r="R124" s="731"/>
      <c r="S124" s="731"/>
      <c r="T124" s="731"/>
    </row>
    <row r="125" spans="1:20" s="723" customFormat="1" ht="12">
      <c r="A125" s="731"/>
      <c r="B125" s="639"/>
      <c r="C125" s="639"/>
      <c r="D125" s="639"/>
      <c r="E125" s="624"/>
      <c r="F125" s="733"/>
      <c r="G125" s="733"/>
      <c r="H125" s="733"/>
      <c r="I125" s="733"/>
      <c r="J125" s="733"/>
      <c r="K125" s="733"/>
      <c r="L125" s="733"/>
      <c r="M125" s="733"/>
      <c r="N125" s="733"/>
      <c r="O125" s="733"/>
      <c r="P125" s="734"/>
      <c r="Q125" s="734"/>
      <c r="R125" s="731"/>
      <c r="S125" s="731"/>
      <c r="T125" s="731"/>
    </row>
    <row r="126" spans="1:20" s="723" customFormat="1" ht="12">
      <c r="A126" s="732">
        <v>4</v>
      </c>
      <c r="B126" s="736" t="s">
        <v>952</v>
      </c>
      <c r="C126" s="639"/>
      <c r="D126" s="639"/>
      <c r="E126" s="624"/>
      <c r="F126" s="733"/>
      <c r="G126" s="733"/>
      <c r="H126" s="733"/>
      <c r="I126" s="733"/>
      <c r="J126" s="733"/>
      <c r="K126" s="733"/>
      <c r="L126" s="733"/>
      <c r="M126" s="733"/>
      <c r="N126" s="733"/>
      <c r="O126" s="733"/>
      <c r="P126" s="734"/>
      <c r="Q126" s="734"/>
      <c r="R126" s="731"/>
      <c r="S126" s="731"/>
      <c r="T126" s="731"/>
    </row>
    <row r="127" spans="1:20" s="723" customFormat="1" ht="12" customHeight="1">
      <c r="A127" s="639">
        <v>1</v>
      </c>
      <c r="B127" s="536" t="s">
        <v>962</v>
      </c>
      <c r="C127" s="624" t="s">
        <v>1071</v>
      </c>
      <c r="D127" s="624" t="s">
        <v>1071</v>
      </c>
      <c r="E127" s="624" t="s">
        <v>1040</v>
      </c>
      <c r="F127" s="733" t="s">
        <v>1072</v>
      </c>
      <c r="G127" s="733" t="s">
        <v>1072</v>
      </c>
      <c r="H127" s="733" t="s">
        <v>1072</v>
      </c>
      <c r="I127" s="733" t="s">
        <v>1072</v>
      </c>
      <c r="J127" s="733" t="s">
        <v>1072</v>
      </c>
      <c r="K127" s="733" t="s">
        <v>1072</v>
      </c>
      <c r="L127" s="733" t="s">
        <v>1072</v>
      </c>
      <c r="M127" s="733" t="s">
        <v>1072</v>
      </c>
      <c r="N127" s="733" t="s">
        <v>1072</v>
      </c>
      <c r="O127" s="733" t="s">
        <v>1072</v>
      </c>
      <c r="P127" s="734"/>
      <c r="Q127" s="734"/>
      <c r="R127" s="731"/>
      <c r="S127" s="731"/>
      <c r="T127" s="731"/>
    </row>
    <row r="128" spans="1:20" s="723" customFormat="1" ht="12" customHeight="1">
      <c r="A128" s="639">
        <v>2</v>
      </c>
      <c r="B128" s="536" t="s">
        <v>963</v>
      </c>
      <c r="C128" s="624" t="s">
        <v>1073</v>
      </c>
      <c r="D128" s="624" t="s">
        <v>1073</v>
      </c>
      <c r="E128" s="624" t="s">
        <v>1042</v>
      </c>
      <c r="F128" s="733">
        <v>0.01</v>
      </c>
      <c r="G128" s="733">
        <v>0.01</v>
      </c>
      <c r="H128" s="733" t="s">
        <v>1074</v>
      </c>
      <c r="I128" s="733" t="s">
        <v>1075</v>
      </c>
      <c r="J128" s="733" t="s">
        <v>1076</v>
      </c>
      <c r="K128" s="733">
        <v>0.01</v>
      </c>
      <c r="L128" s="733">
        <v>0.01</v>
      </c>
      <c r="M128" s="733" t="s">
        <v>1074</v>
      </c>
      <c r="N128" s="733" t="s">
        <v>1075</v>
      </c>
      <c r="O128" s="733" t="s">
        <v>1076</v>
      </c>
      <c r="P128" s="734"/>
      <c r="Q128" s="734"/>
      <c r="R128" s="731"/>
      <c r="S128" s="731"/>
      <c r="T128" s="731"/>
    </row>
    <row r="129" spans="1:20" s="723" customFormat="1" ht="12">
      <c r="A129" s="639">
        <v>3</v>
      </c>
      <c r="B129" s="536" t="s">
        <v>964</v>
      </c>
      <c r="C129" s="733">
        <v>1</v>
      </c>
      <c r="D129" s="733">
        <v>1</v>
      </c>
      <c r="E129" s="624" t="s">
        <v>1042</v>
      </c>
      <c r="F129" s="733">
        <v>1</v>
      </c>
      <c r="G129" s="733">
        <v>1</v>
      </c>
      <c r="H129" s="733">
        <v>1</v>
      </c>
      <c r="I129" s="733">
        <v>1</v>
      </c>
      <c r="J129" s="733">
        <v>1</v>
      </c>
      <c r="K129" s="733">
        <v>1</v>
      </c>
      <c r="L129" s="733">
        <v>1</v>
      </c>
      <c r="M129" s="733">
        <v>1</v>
      </c>
      <c r="N129" s="733">
        <v>1</v>
      </c>
      <c r="O129" s="733">
        <v>1</v>
      </c>
      <c r="P129" s="734"/>
      <c r="Q129" s="734"/>
      <c r="R129" s="731"/>
      <c r="S129" s="731"/>
      <c r="T129" s="731"/>
    </row>
    <row r="130" spans="1:20" s="723" customFormat="1" ht="12">
      <c r="A130" s="639">
        <v>4</v>
      </c>
      <c r="B130" s="536" t="s">
        <v>965</v>
      </c>
      <c r="C130" s="733">
        <v>1</v>
      </c>
      <c r="D130" s="733">
        <v>1</v>
      </c>
      <c r="E130" s="624" t="s">
        <v>1042</v>
      </c>
      <c r="F130" s="733">
        <v>1</v>
      </c>
      <c r="G130" s="733">
        <v>1</v>
      </c>
      <c r="H130" s="733">
        <v>1</v>
      </c>
      <c r="I130" s="733">
        <v>1</v>
      </c>
      <c r="J130" s="733">
        <v>1</v>
      </c>
      <c r="K130" s="733">
        <v>1</v>
      </c>
      <c r="L130" s="733">
        <v>1</v>
      </c>
      <c r="M130" s="733">
        <v>1</v>
      </c>
      <c r="N130" s="733">
        <v>1</v>
      </c>
      <c r="O130" s="733">
        <v>1</v>
      </c>
      <c r="P130" s="734"/>
      <c r="Q130" s="734"/>
      <c r="R130" s="731"/>
      <c r="S130" s="731"/>
      <c r="T130" s="731"/>
    </row>
    <row r="131" spans="1:20" s="723" customFormat="1" ht="12">
      <c r="A131" s="639">
        <v>5</v>
      </c>
      <c r="B131" s="536" t="s">
        <v>966</v>
      </c>
      <c r="C131" s="733">
        <v>1</v>
      </c>
      <c r="D131" s="733">
        <v>1</v>
      </c>
      <c r="E131" s="624" t="s">
        <v>1044</v>
      </c>
      <c r="F131" s="733">
        <v>1</v>
      </c>
      <c r="G131" s="733">
        <v>1</v>
      </c>
      <c r="H131" s="733">
        <v>1</v>
      </c>
      <c r="I131" s="733">
        <v>1</v>
      </c>
      <c r="J131" s="733">
        <v>1</v>
      </c>
      <c r="K131" s="733">
        <v>1</v>
      </c>
      <c r="L131" s="733">
        <v>1</v>
      </c>
      <c r="M131" s="733">
        <v>1</v>
      </c>
      <c r="N131" s="733">
        <v>1</v>
      </c>
      <c r="O131" s="733">
        <v>1</v>
      </c>
      <c r="P131" s="734"/>
      <c r="Q131" s="734"/>
      <c r="R131" s="731"/>
      <c r="S131" s="731"/>
      <c r="T131" s="731"/>
    </row>
    <row r="132" spans="1:20" s="723" customFormat="1" ht="22.5">
      <c r="A132" s="639">
        <v>6</v>
      </c>
      <c r="B132" s="536" t="s">
        <v>967</v>
      </c>
      <c r="C132" s="733">
        <v>1</v>
      </c>
      <c r="D132" s="733">
        <v>1</v>
      </c>
      <c r="E132" s="624" t="s">
        <v>1042</v>
      </c>
      <c r="F132" s="733">
        <v>1</v>
      </c>
      <c r="G132" s="733">
        <v>1</v>
      </c>
      <c r="H132" s="733">
        <v>1</v>
      </c>
      <c r="I132" s="733">
        <v>1</v>
      </c>
      <c r="J132" s="733">
        <v>1</v>
      </c>
      <c r="K132" s="733">
        <v>1</v>
      </c>
      <c r="L132" s="733">
        <v>1</v>
      </c>
      <c r="M132" s="733">
        <v>1</v>
      </c>
      <c r="N132" s="733">
        <v>1</v>
      </c>
      <c r="O132" s="733">
        <v>1</v>
      </c>
      <c r="P132" s="734"/>
      <c r="Q132" s="734"/>
      <c r="R132" s="731"/>
      <c r="S132" s="731"/>
      <c r="T132" s="731"/>
    </row>
    <row r="133" spans="1:20" s="723" customFormat="1" ht="22.5">
      <c r="A133" s="639">
        <v>7</v>
      </c>
      <c r="B133" s="536" t="s">
        <v>968</v>
      </c>
      <c r="C133" s="624" t="s">
        <v>1077</v>
      </c>
      <c r="D133" s="624" t="s">
        <v>1077</v>
      </c>
      <c r="E133" s="624" t="s">
        <v>1042</v>
      </c>
      <c r="F133" s="733">
        <v>0.05</v>
      </c>
      <c r="G133" s="733">
        <v>0.05</v>
      </c>
      <c r="H133" s="733">
        <v>0.05</v>
      </c>
      <c r="I133" s="733">
        <v>0.05</v>
      </c>
      <c r="J133" s="733">
        <v>0.05</v>
      </c>
      <c r="K133" s="733">
        <v>0.05</v>
      </c>
      <c r="L133" s="733">
        <v>0.05</v>
      </c>
      <c r="M133" s="733">
        <v>0.05</v>
      </c>
      <c r="N133" s="733">
        <v>0.05</v>
      </c>
      <c r="O133" s="733">
        <v>0.05</v>
      </c>
      <c r="P133" s="734"/>
      <c r="Q133" s="734"/>
      <c r="R133" s="731"/>
      <c r="S133" s="731"/>
      <c r="T133" s="731"/>
    </row>
    <row r="134" spans="1:20" s="723" customFormat="1" ht="12">
      <c r="A134" s="731"/>
      <c r="B134" s="639"/>
      <c r="C134" s="639"/>
      <c r="D134" s="639"/>
      <c r="E134" s="624"/>
      <c r="F134" s="733"/>
      <c r="G134" s="733"/>
      <c r="H134" s="733"/>
      <c r="I134" s="733"/>
      <c r="J134" s="733"/>
      <c r="K134" s="733"/>
      <c r="L134" s="733"/>
      <c r="M134" s="733"/>
      <c r="N134" s="733"/>
      <c r="O134" s="733"/>
      <c r="P134" s="734"/>
      <c r="Q134" s="734"/>
      <c r="R134" s="731"/>
      <c r="S134" s="731"/>
      <c r="T134" s="731"/>
    </row>
    <row r="135" spans="1:20" s="723" customFormat="1" ht="22.5">
      <c r="A135" s="736">
        <v>5</v>
      </c>
      <c r="B135" s="646" t="s">
        <v>969</v>
      </c>
      <c r="C135" s="639"/>
      <c r="D135" s="639"/>
      <c r="E135" s="624"/>
      <c r="F135" s="733"/>
      <c r="G135" s="733"/>
      <c r="H135" s="733"/>
      <c r="I135" s="733"/>
      <c r="J135" s="733"/>
      <c r="K135" s="733"/>
      <c r="L135" s="733"/>
      <c r="M135" s="733"/>
      <c r="N135" s="733"/>
      <c r="O135" s="733"/>
      <c r="P135" s="734"/>
      <c r="Q135" s="734"/>
      <c r="R135" s="731"/>
      <c r="S135" s="731"/>
      <c r="T135" s="731"/>
    </row>
    <row r="136" spans="1:20" s="723" customFormat="1" ht="24.75" customHeight="1">
      <c r="A136" s="639">
        <v>1</v>
      </c>
      <c r="B136" s="536" t="s">
        <v>970</v>
      </c>
      <c r="C136" s="536" t="s">
        <v>1078</v>
      </c>
      <c r="D136" s="536" t="s">
        <v>1079</v>
      </c>
      <c r="E136" s="624" t="s">
        <v>1042</v>
      </c>
      <c r="F136" s="733">
        <v>0.01</v>
      </c>
      <c r="G136" s="733">
        <v>0.01</v>
      </c>
      <c r="H136" s="733">
        <v>0.01</v>
      </c>
      <c r="I136" s="733" t="s">
        <v>1074</v>
      </c>
      <c r="J136" s="733" t="s">
        <v>1076</v>
      </c>
      <c r="K136" s="733">
        <v>0.01</v>
      </c>
      <c r="L136" s="733">
        <v>0.01</v>
      </c>
      <c r="M136" s="733">
        <v>0.01</v>
      </c>
      <c r="N136" s="733" t="s">
        <v>1074</v>
      </c>
      <c r="O136" s="733" t="s">
        <v>1076</v>
      </c>
      <c r="P136" s="734"/>
      <c r="Q136" s="734"/>
      <c r="R136" s="731"/>
      <c r="S136" s="731"/>
      <c r="T136" s="731"/>
    </row>
    <row r="137" spans="1:20" s="723" customFormat="1" ht="33.75">
      <c r="A137" s="731"/>
      <c r="B137" s="639"/>
      <c r="C137" s="536" t="s">
        <v>1080</v>
      </c>
      <c r="D137" s="536" t="s">
        <v>1081</v>
      </c>
      <c r="E137" s="624" t="s">
        <v>1042</v>
      </c>
      <c r="F137" s="733">
        <v>0.3</v>
      </c>
      <c r="G137" s="733">
        <v>0.3</v>
      </c>
      <c r="H137" s="733">
        <v>0.28000000000000003</v>
      </c>
      <c r="I137" s="733">
        <v>0.26</v>
      </c>
      <c r="J137" s="733">
        <v>0.25</v>
      </c>
      <c r="K137" s="733">
        <v>0.3</v>
      </c>
      <c r="L137" s="733">
        <v>0.3</v>
      </c>
      <c r="M137" s="733">
        <v>0.28000000000000003</v>
      </c>
      <c r="N137" s="733">
        <v>0.26</v>
      </c>
      <c r="O137" s="733">
        <v>0.25</v>
      </c>
      <c r="P137" s="734"/>
      <c r="Q137" s="734"/>
      <c r="R137" s="731"/>
      <c r="S137" s="731"/>
      <c r="T137" s="731"/>
    </row>
    <row r="138" spans="1:20" s="723" customFormat="1" ht="24" customHeight="1">
      <c r="A138" s="731"/>
      <c r="B138" s="639"/>
      <c r="C138" s="536" t="s">
        <v>1082</v>
      </c>
      <c r="D138" s="536" t="s">
        <v>1083</v>
      </c>
      <c r="E138" s="624" t="s">
        <v>1042</v>
      </c>
      <c r="F138" s="733" t="s">
        <v>1084</v>
      </c>
      <c r="G138" s="733" t="s">
        <v>1084</v>
      </c>
      <c r="H138" s="733" t="s">
        <v>1084</v>
      </c>
      <c r="I138" s="733" t="s">
        <v>1084</v>
      </c>
      <c r="J138" s="733" t="s">
        <v>1084</v>
      </c>
      <c r="K138" s="733" t="s">
        <v>1084</v>
      </c>
      <c r="L138" s="733" t="s">
        <v>1084</v>
      </c>
      <c r="M138" s="733" t="s">
        <v>1084</v>
      </c>
      <c r="N138" s="733" t="s">
        <v>1084</v>
      </c>
      <c r="O138" s="733" t="s">
        <v>1084</v>
      </c>
      <c r="P138" s="734"/>
      <c r="Q138" s="734"/>
      <c r="R138" s="731"/>
      <c r="S138" s="731"/>
      <c r="T138" s="731"/>
    </row>
    <row r="139" spans="1:20" s="723" customFormat="1" ht="24" customHeight="1">
      <c r="A139" s="639">
        <v>2</v>
      </c>
      <c r="B139" s="536" t="s">
        <v>971</v>
      </c>
      <c r="C139" s="536" t="s">
        <v>1085</v>
      </c>
      <c r="D139" s="536" t="s">
        <v>1085</v>
      </c>
      <c r="E139" s="624" t="s">
        <v>1042</v>
      </c>
      <c r="F139" s="733">
        <v>1</v>
      </c>
      <c r="G139" s="733">
        <v>1</v>
      </c>
      <c r="H139" s="733">
        <v>1</v>
      </c>
      <c r="I139" s="733">
        <v>1</v>
      </c>
      <c r="J139" s="733">
        <v>1</v>
      </c>
      <c r="K139" s="733">
        <v>1</v>
      </c>
      <c r="L139" s="733">
        <v>1</v>
      </c>
      <c r="M139" s="733">
        <v>1</v>
      </c>
      <c r="N139" s="733">
        <v>1</v>
      </c>
      <c r="O139" s="733">
        <v>1</v>
      </c>
      <c r="P139" s="734"/>
      <c r="Q139" s="734"/>
      <c r="R139" s="731"/>
      <c r="S139" s="731"/>
      <c r="T139" s="731"/>
    </row>
    <row r="140" spans="1:20" s="723" customFormat="1" ht="79.5" customHeight="1">
      <c r="A140" s="731"/>
      <c r="B140" s="639"/>
      <c r="C140" s="536" t="s">
        <v>1086</v>
      </c>
      <c r="D140" s="536" t="s">
        <v>1086</v>
      </c>
      <c r="E140" s="624" t="s">
        <v>1040</v>
      </c>
      <c r="F140" s="733">
        <v>1</v>
      </c>
      <c r="G140" s="733">
        <v>1</v>
      </c>
      <c r="H140" s="733">
        <v>1</v>
      </c>
      <c r="I140" s="733">
        <v>1</v>
      </c>
      <c r="J140" s="733">
        <v>1</v>
      </c>
      <c r="K140" s="733">
        <v>1</v>
      </c>
      <c r="L140" s="733">
        <v>1</v>
      </c>
      <c r="M140" s="733">
        <v>1</v>
      </c>
      <c r="N140" s="733">
        <v>1</v>
      </c>
      <c r="O140" s="733">
        <v>1</v>
      </c>
      <c r="P140" s="734"/>
      <c r="Q140" s="734"/>
      <c r="R140" s="731"/>
      <c r="S140" s="731"/>
      <c r="T140" s="731"/>
    </row>
    <row r="141" spans="1:20" s="723" customFormat="1" ht="15" customHeight="1">
      <c r="A141" s="731"/>
      <c r="B141" s="639"/>
      <c r="C141" s="536" t="s">
        <v>1087</v>
      </c>
      <c r="D141" s="536" t="s">
        <v>1087</v>
      </c>
      <c r="E141" s="624" t="s">
        <v>1044</v>
      </c>
      <c r="F141" s="733"/>
      <c r="G141" s="733"/>
      <c r="H141" s="733"/>
      <c r="I141" s="733"/>
      <c r="J141" s="733"/>
      <c r="K141" s="733"/>
      <c r="L141" s="733"/>
      <c r="M141" s="733"/>
      <c r="N141" s="733"/>
      <c r="O141" s="733"/>
      <c r="P141" s="734"/>
      <c r="Q141" s="734"/>
      <c r="R141" s="731"/>
      <c r="S141" s="731"/>
      <c r="T141" s="731"/>
    </row>
    <row r="142" spans="1:20" s="723" customFormat="1" ht="39" customHeight="1">
      <c r="A142" s="639">
        <v>3</v>
      </c>
      <c r="B142" s="536" t="s">
        <v>972</v>
      </c>
      <c r="C142" s="536" t="s">
        <v>1088</v>
      </c>
      <c r="D142" s="536" t="s">
        <v>1088</v>
      </c>
      <c r="E142" s="624" t="s">
        <v>1042</v>
      </c>
      <c r="F142" s="733">
        <v>1</v>
      </c>
      <c r="G142" s="733">
        <v>1</v>
      </c>
      <c r="H142" s="733">
        <v>1</v>
      </c>
      <c r="I142" s="733">
        <v>1</v>
      </c>
      <c r="J142" s="733">
        <v>1</v>
      </c>
      <c r="K142" s="733">
        <v>1</v>
      </c>
      <c r="L142" s="733">
        <v>1</v>
      </c>
      <c r="M142" s="733">
        <v>1</v>
      </c>
      <c r="N142" s="733">
        <v>1</v>
      </c>
      <c r="O142" s="733">
        <v>1</v>
      </c>
      <c r="P142" s="734"/>
      <c r="Q142" s="734"/>
      <c r="R142" s="731"/>
      <c r="S142" s="731"/>
      <c r="T142" s="731"/>
    </row>
    <row r="143" spans="1:20" s="723" customFormat="1" ht="24" customHeight="1">
      <c r="A143" s="639">
        <v>4</v>
      </c>
      <c r="B143" s="536" t="s">
        <v>973</v>
      </c>
      <c r="C143" s="536" t="s">
        <v>1085</v>
      </c>
      <c r="D143" s="536" t="s">
        <v>1085</v>
      </c>
      <c r="E143" s="624" t="s">
        <v>1042</v>
      </c>
      <c r="F143" s="733">
        <v>1</v>
      </c>
      <c r="G143" s="733">
        <v>1</v>
      </c>
      <c r="H143" s="733">
        <v>1</v>
      </c>
      <c r="I143" s="733">
        <v>1</v>
      </c>
      <c r="J143" s="733">
        <v>1</v>
      </c>
      <c r="K143" s="733">
        <v>1</v>
      </c>
      <c r="L143" s="733">
        <v>1</v>
      </c>
      <c r="M143" s="733">
        <v>1</v>
      </c>
      <c r="N143" s="733">
        <v>1</v>
      </c>
      <c r="O143" s="733">
        <v>1</v>
      </c>
      <c r="P143" s="734"/>
      <c r="Q143" s="734"/>
      <c r="R143" s="731"/>
      <c r="S143" s="731"/>
      <c r="T143" s="731"/>
    </row>
    <row r="144" spans="1:20" s="723" customFormat="1" ht="12">
      <c r="A144" s="639"/>
      <c r="B144" s="536"/>
      <c r="C144" s="536" t="s">
        <v>1089</v>
      </c>
      <c r="D144" s="536" t="s">
        <v>1089</v>
      </c>
      <c r="E144" s="624" t="s">
        <v>1042</v>
      </c>
      <c r="F144" s="733">
        <v>1</v>
      </c>
      <c r="G144" s="733">
        <v>1</v>
      </c>
      <c r="H144" s="733">
        <v>1</v>
      </c>
      <c r="I144" s="733">
        <v>1</v>
      </c>
      <c r="J144" s="733">
        <v>1</v>
      </c>
      <c r="K144" s="733">
        <v>1</v>
      </c>
      <c r="L144" s="733">
        <v>1</v>
      </c>
      <c r="M144" s="733">
        <v>1</v>
      </c>
      <c r="N144" s="733">
        <v>1</v>
      </c>
      <c r="O144" s="733">
        <v>1</v>
      </c>
      <c r="P144" s="734"/>
      <c r="Q144" s="734"/>
      <c r="R144" s="731"/>
      <c r="S144" s="731"/>
      <c r="T144" s="731"/>
    </row>
    <row r="145" spans="1:20" s="723" customFormat="1" ht="24" customHeight="1">
      <c r="A145" s="639"/>
      <c r="B145" s="659"/>
      <c r="C145" s="536" t="s">
        <v>1090</v>
      </c>
      <c r="D145" s="536" t="s">
        <v>1090</v>
      </c>
      <c r="E145" s="624" t="s">
        <v>1042</v>
      </c>
      <c r="F145" s="733">
        <v>1</v>
      </c>
      <c r="G145" s="733">
        <v>1</v>
      </c>
      <c r="H145" s="733">
        <v>1</v>
      </c>
      <c r="I145" s="733">
        <v>1</v>
      </c>
      <c r="J145" s="733">
        <v>1</v>
      </c>
      <c r="K145" s="733">
        <v>1</v>
      </c>
      <c r="L145" s="733">
        <v>1</v>
      </c>
      <c r="M145" s="733">
        <v>1</v>
      </c>
      <c r="N145" s="733">
        <v>1</v>
      </c>
      <c r="O145" s="733">
        <v>1</v>
      </c>
      <c r="P145" s="734"/>
      <c r="Q145" s="734"/>
      <c r="R145" s="731"/>
      <c r="S145" s="731"/>
      <c r="T145" s="731"/>
    </row>
    <row r="146" spans="1:20" s="723" customFormat="1" ht="12">
      <c r="A146" s="639">
        <v>5</v>
      </c>
      <c r="B146" s="536" t="s">
        <v>974</v>
      </c>
      <c r="C146" s="733">
        <v>1</v>
      </c>
      <c r="D146" s="733">
        <v>1</v>
      </c>
      <c r="E146" s="624" t="s">
        <v>1044</v>
      </c>
      <c r="F146" s="733">
        <v>1</v>
      </c>
      <c r="G146" s="733">
        <v>1</v>
      </c>
      <c r="H146" s="733">
        <v>1</v>
      </c>
      <c r="I146" s="733">
        <v>1</v>
      </c>
      <c r="J146" s="733">
        <v>1</v>
      </c>
      <c r="K146" s="733">
        <v>1</v>
      </c>
      <c r="L146" s="733">
        <v>1</v>
      </c>
      <c r="M146" s="733">
        <v>1</v>
      </c>
      <c r="N146" s="733">
        <v>1</v>
      </c>
      <c r="O146" s="733">
        <v>1</v>
      </c>
      <c r="P146" s="734"/>
      <c r="Q146" s="734"/>
      <c r="R146" s="731"/>
      <c r="S146" s="731"/>
      <c r="T146" s="731"/>
    </row>
    <row r="147" spans="1:20" s="723" customFormat="1" ht="12">
      <c r="A147" s="639">
        <v>6</v>
      </c>
      <c r="B147" s="536" t="s">
        <v>975</v>
      </c>
      <c r="C147" s="737" t="s">
        <v>1091</v>
      </c>
      <c r="D147" s="737" t="s">
        <v>1091</v>
      </c>
      <c r="E147" s="624" t="s">
        <v>1042</v>
      </c>
      <c r="F147" s="733">
        <v>0.75</v>
      </c>
      <c r="G147" s="733">
        <v>0.7</v>
      </c>
      <c r="H147" s="733">
        <v>0.6</v>
      </c>
      <c r="I147" s="733">
        <v>0.5</v>
      </c>
      <c r="J147" s="733">
        <v>0.4</v>
      </c>
      <c r="K147" s="733">
        <v>0.75</v>
      </c>
      <c r="L147" s="733">
        <v>0.7</v>
      </c>
      <c r="M147" s="733">
        <v>0.6</v>
      </c>
      <c r="N147" s="733">
        <v>0.5</v>
      </c>
      <c r="O147" s="733">
        <v>0.4</v>
      </c>
      <c r="P147" s="734"/>
      <c r="Q147" s="734"/>
      <c r="R147" s="731"/>
      <c r="S147" s="731"/>
      <c r="T147" s="731"/>
    </row>
    <row r="148" spans="1:20" s="723" customFormat="1" ht="12" customHeight="1">
      <c r="A148" s="639">
        <v>7</v>
      </c>
      <c r="B148" s="536" t="s">
        <v>944</v>
      </c>
      <c r="C148" s="624" t="s">
        <v>1092</v>
      </c>
      <c r="D148" s="624" t="s">
        <v>1092</v>
      </c>
      <c r="E148" s="624" t="s">
        <v>1042</v>
      </c>
      <c r="F148" s="733">
        <v>0.8</v>
      </c>
      <c r="G148" s="733">
        <v>0.8</v>
      </c>
      <c r="H148" s="733">
        <v>0.8</v>
      </c>
      <c r="I148" s="733">
        <v>0.8</v>
      </c>
      <c r="J148" s="733">
        <v>0.8</v>
      </c>
      <c r="K148" s="733">
        <v>0.8</v>
      </c>
      <c r="L148" s="733">
        <v>0.8</v>
      </c>
      <c r="M148" s="733">
        <v>0.8</v>
      </c>
      <c r="N148" s="733">
        <v>0.8</v>
      </c>
      <c r="O148" s="733">
        <v>0.8</v>
      </c>
      <c r="P148" s="734"/>
      <c r="Q148" s="734"/>
      <c r="R148" s="731"/>
      <c r="S148" s="731"/>
      <c r="T148" s="731"/>
    </row>
    <row r="149" spans="1:20" s="723" customFormat="1" ht="12">
      <c r="A149" s="731"/>
      <c r="B149" s="639"/>
      <c r="C149" s="639"/>
      <c r="D149" s="639"/>
      <c r="E149" s="624"/>
      <c r="F149" s="733"/>
      <c r="G149" s="733"/>
      <c r="H149" s="733"/>
      <c r="I149" s="733"/>
      <c r="J149" s="733"/>
      <c r="K149" s="733"/>
      <c r="L149" s="733"/>
      <c r="M149" s="733"/>
      <c r="N149" s="733"/>
      <c r="O149" s="733"/>
      <c r="P149" s="734"/>
      <c r="Q149" s="734"/>
      <c r="R149" s="731"/>
      <c r="S149" s="731"/>
      <c r="T149" s="731"/>
    </row>
    <row r="150" spans="1:20" s="723" customFormat="1" ht="12">
      <c r="A150" s="732">
        <v>6</v>
      </c>
      <c r="B150" s="736" t="s">
        <v>976</v>
      </c>
      <c r="C150" s="639"/>
      <c r="D150" s="639"/>
      <c r="E150" s="624"/>
      <c r="F150" s="733"/>
      <c r="G150" s="733"/>
      <c r="H150" s="733"/>
      <c r="I150" s="733"/>
      <c r="J150" s="733"/>
      <c r="K150" s="733"/>
      <c r="L150" s="733"/>
      <c r="M150" s="733"/>
      <c r="N150" s="733"/>
      <c r="O150" s="733"/>
      <c r="P150" s="734"/>
      <c r="Q150" s="734"/>
      <c r="R150" s="731"/>
      <c r="S150" s="731"/>
      <c r="T150" s="731"/>
    </row>
    <row r="151" spans="1:20" s="723" customFormat="1" ht="22.5">
      <c r="A151" s="639">
        <v>1</v>
      </c>
      <c r="B151" s="536" t="s">
        <v>977</v>
      </c>
      <c r="C151" s="624" t="s">
        <v>1093</v>
      </c>
      <c r="D151" s="624" t="s">
        <v>1093</v>
      </c>
      <c r="E151" s="624" t="s">
        <v>1040</v>
      </c>
      <c r="F151" s="733" t="s">
        <v>1094</v>
      </c>
      <c r="G151" s="733" t="s">
        <v>1094</v>
      </c>
      <c r="H151" s="733" t="s">
        <v>1076</v>
      </c>
      <c r="I151" s="733" t="s">
        <v>1076</v>
      </c>
      <c r="J151" s="733" t="s">
        <v>1076</v>
      </c>
      <c r="K151" s="733" t="s">
        <v>1094</v>
      </c>
      <c r="L151" s="733" t="s">
        <v>1094</v>
      </c>
      <c r="M151" s="733" t="s">
        <v>1076</v>
      </c>
      <c r="N151" s="733" t="s">
        <v>1076</v>
      </c>
      <c r="O151" s="733" t="s">
        <v>1076</v>
      </c>
      <c r="P151" s="734"/>
      <c r="Q151" s="734"/>
      <c r="R151" s="731"/>
      <c r="S151" s="731"/>
      <c r="T151" s="731"/>
    </row>
    <row r="152" spans="1:20" s="723" customFormat="1" ht="89.25" customHeight="1">
      <c r="A152" s="639">
        <v>2</v>
      </c>
      <c r="B152" s="536" t="s">
        <v>978</v>
      </c>
      <c r="C152" s="536" t="s">
        <v>1095</v>
      </c>
      <c r="D152" s="536" t="s">
        <v>1095</v>
      </c>
      <c r="E152" s="624" t="s">
        <v>1040</v>
      </c>
      <c r="F152" s="733">
        <v>0.8</v>
      </c>
      <c r="G152" s="733">
        <v>0.9</v>
      </c>
      <c r="H152" s="733">
        <v>1</v>
      </c>
      <c r="I152" s="733">
        <v>1</v>
      </c>
      <c r="J152" s="733">
        <v>1</v>
      </c>
      <c r="K152" s="733">
        <v>0.8</v>
      </c>
      <c r="L152" s="733">
        <v>0.9</v>
      </c>
      <c r="M152" s="733">
        <v>1</v>
      </c>
      <c r="N152" s="733">
        <v>1</v>
      </c>
      <c r="O152" s="733">
        <v>1</v>
      </c>
      <c r="P152" s="734"/>
      <c r="Q152" s="734"/>
      <c r="R152" s="731"/>
      <c r="S152" s="731"/>
      <c r="T152" s="731"/>
    </row>
    <row r="153" spans="1:20" s="723" customFormat="1" ht="102" customHeight="1">
      <c r="A153" s="731"/>
      <c r="B153" s="639"/>
      <c r="C153" s="536" t="s">
        <v>1096</v>
      </c>
      <c r="D153" s="536" t="s">
        <v>1096</v>
      </c>
      <c r="E153" s="624" t="s">
        <v>1097</v>
      </c>
      <c r="F153" s="733">
        <v>0.2</v>
      </c>
      <c r="G153" s="733">
        <v>0.4</v>
      </c>
      <c r="H153" s="733">
        <v>0.5</v>
      </c>
      <c r="I153" s="733">
        <v>0.6</v>
      </c>
      <c r="J153" s="733">
        <v>1</v>
      </c>
      <c r="K153" s="733">
        <v>0.2</v>
      </c>
      <c r="L153" s="733">
        <v>0.4</v>
      </c>
      <c r="M153" s="733">
        <v>0.5</v>
      </c>
      <c r="N153" s="733">
        <v>0.6</v>
      </c>
      <c r="O153" s="733">
        <v>1</v>
      </c>
      <c r="P153" s="734"/>
      <c r="Q153" s="734"/>
      <c r="R153" s="731"/>
      <c r="S153" s="731"/>
      <c r="T153" s="731"/>
    </row>
    <row r="154" spans="1:20" s="723" customFormat="1" ht="12">
      <c r="A154" s="731"/>
      <c r="B154" s="639"/>
      <c r="C154" s="639"/>
      <c r="D154" s="639"/>
      <c r="E154" s="624"/>
      <c r="F154" s="733"/>
      <c r="G154" s="733"/>
      <c r="H154" s="733"/>
      <c r="I154" s="733"/>
      <c r="J154" s="733"/>
      <c r="K154" s="733"/>
      <c r="L154" s="733"/>
      <c r="M154" s="733"/>
      <c r="N154" s="733"/>
      <c r="O154" s="733"/>
      <c r="P154" s="734"/>
      <c r="Q154" s="734"/>
      <c r="R154" s="731"/>
      <c r="S154" s="731"/>
      <c r="T154" s="731"/>
    </row>
    <row r="155" spans="1:20" s="723" customFormat="1" ht="12">
      <c r="A155" s="732">
        <v>7</v>
      </c>
      <c r="B155" s="736" t="s">
        <v>979</v>
      </c>
      <c r="C155" s="639"/>
      <c r="D155" s="639"/>
      <c r="E155" s="624"/>
      <c r="F155" s="733"/>
      <c r="G155" s="733"/>
      <c r="H155" s="733"/>
      <c r="I155" s="733"/>
      <c r="J155" s="733"/>
      <c r="K155" s="733"/>
      <c r="L155" s="733"/>
      <c r="M155" s="733"/>
      <c r="N155" s="733"/>
      <c r="O155" s="733"/>
      <c r="P155" s="734"/>
      <c r="Q155" s="734"/>
      <c r="R155" s="731"/>
      <c r="S155" s="731"/>
      <c r="T155" s="731"/>
    </row>
    <row r="156" spans="1:20" s="723" customFormat="1" ht="27.75" customHeight="1">
      <c r="A156" s="639">
        <v>1</v>
      </c>
      <c r="B156" s="536" t="s">
        <v>980</v>
      </c>
      <c r="C156" s="624" t="s">
        <v>1098</v>
      </c>
      <c r="D156" s="624" t="s">
        <v>1098</v>
      </c>
      <c r="E156" s="624" t="s">
        <v>1042</v>
      </c>
      <c r="F156" s="733" t="s">
        <v>1099</v>
      </c>
      <c r="G156" s="733" t="s">
        <v>1100</v>
      </c>
      <c r="H156" s="733" t="s">
        <v>1100</v>
      </c>
      <c r="I156" s="733" t="s">
        <v>1101</v>
      </c>
      <c r="J156" s="733" t="s">
        <v>1101</v>
      </c>
      <c r="K156" s="733" t="s">
        <v>1099</v>
      </c>
      <c r="L156" s="733" t="s">
        <v>1100</v>
      </c>
      <c r="M156" s="733" t="s">
        <v>1100</v>
      </c>
      <c r="N156" s="733" t="s">
        <v>1101</v>
      </c>
      <c r="O156" s="733" t="s">
        <v>1101</v>
      </c>
      <c r="P156" s="734"/>
      <c r="Q156" s="734"/>
      <c r="R156" s="731"/>
      <c r="S156" s="731"/>
      <c r="T156" s="731"/>
    </row>
    <row r="157" spans="1:20" s="723" customFormat="1" ht="12" customHeight="1">
      <c r="A157" s="639">
        <v>2</v>
      </c>
      <c r="B157" s="536" t="s">
        <v>981</v>
      </c>
      <c r="C157" s="624" t="s">
        <v>1102</v>
      </c>
      <c r="D157" s="624" t="s">
        <v>1102</v>
      </c>
      <c r="E157" s="624" t="s">
        <v>1040</v>
      </c>
      <c r="F157" s="733">
        <v>0.85</v>
      </c>
      <c r="G157" s="733">
        <v>0.85</v>
      </c>
      <c r="H157" s="733">
        <v>0.95</v>
      </c>
      <c r="I157" s="733">
        <v>0.95</v>
      </c>
      <c r="J157" s="733">
        <v>1</v>
      </c>
      <c r="K157" s="733">
        <v>0.85</v>
      </c>
      <c r="L157" s="733">
        <v>0.85</v>
      </c>
      <c r="M157" s="733">
        <v>0.95</v>
      </c>
      <c r="N157" s="733">
        <v>0.95</v>
      </c>
      <c r="O157" s="733">
        <v>1</v>
      </c>
      <c r="P157" s="734"/>
      <c r="Q157" s="734"/>
      <c r="R157" s="731"/>
      <c r="S157" s="731"/>
      <c r="T157" s="731"/>
    </row>
    <row r="158" spans="1:20" s="723" customFormat="1" ht="12" customHeight="1">
      <c r="A158" s="639">
        <v>3</v>
      </c>
      <c r="B158" s="536" t="s">
        <v>982</v>
      </c>
      <c r="C158" s="624" t="s">
        <v>1103</v>
      </c>
      <c r="D158" s="624" t="s">
        <v>1103</v>
      </c>
      <c r="E158" s="624" t="s">
        <v>1042</v>
      </c>
      <c r="F158" s="733" t="s">
        <v>1104</v>
      </c>
      <c r="G158" s="733">
        <v>0.04</v>
      </c>
      <c r="H158" s="733">
        <v>0.03</v>
      </c>
      <c r="I158" s="733">
        <v>0.02</v>
      </c>
      <c r="J158" s="733">
        <v>0.02</v>
      </c>
      <c r="K158" s="733" t="s">
        <v>1104</v>
      </c>
      <c r="L158" s="733">
        <v>0.04</v>
      </c>
      <c r="M158" s="733">
        <v>0.03</v>
      </c>
      <c r="N158" s="733">
        <v>0.02</v>
      </c>
      <c r="O158" s="733">
        <v>0.02</v>
      </c>
      <c r="P158" s="734"/>
      <c r="Q158" s="734"/>
      <c r="R158" s="731"/>
      <c r="S158" s="731"/>
      <c r="T158" s="731"/>
    </row>
    <row r="159" spans="1:20" s="723" customFormat="1" ht="12" customHeight="1">
      <c r="A159" s="639">
        <v>4</v>
      </c>
      <c r="B159" s="536" t="s">
        <v>983</v>
      </c>
      <c r="C159" s="624" t="s">
        <v>1105</v>
      </c>
      <c r="D159" s="624" t="s">
        <v>1105</v>
      </c>
      <c r="E159" s="624" t="s">
        <v>1040</v>
      </c>
      <c r="F159" s="733">
        <v>0.9</v>
      </c>
      <c r="G159" s="733">
        <v>0.9</v>
      </c>
      <c r="H159" s="733">
        <v>0.9</v>
      </c>
      <c r="I159" s="733">
        <v>0.9</v>
      </c>
      <c r="J159" s="733">
        <v>0.9</v>
      </c>
      <c r="K159" s="733">
        <v>0.9</v>
      </c>
      <c r="L159" s="733">
        <v>0.9</v>
      </c>
      <c r="M159" s="733">
        <v>0.9</v>
      </c>
      <c r="N159" s="733">
        <v>0.9</v>
      </c>
      <c r="O159" s="733">
        <v>0.9</v>
      </c>
      <c r="P159" s="734"/>
      <c r="Q159" s="734"/>
      <c r="R159" s="731"/>
      <c r="S159" s="731"/>
      <c r="T159" s="731"/>
    </row>
    <row r="160" spans="1:20" s="723" customFormat="1" ht="12">
      <c r="A160" s="731"/>
      <c r="B160" s="639"/>
      <c r="C160" s="639"/>
      <c r="D160" s="639"/>
      <c r="E160" s="624"/>
      <c r="F160" s="733"/>
      <c r="G160" s="733"/>
      <c r="H160" s="733"/>
      <c r="I160" s="733"/>
      <c r="J160" s="733"/>
      <c r="K160" s="733"/>
      <c r="L160" s="733"/>
      <c r="M160" s="733"/>
      <c r="N160" s="733"/>
      <c r="O160" s="733"/>
      <c r="P160" s="734"/>
      <c r="Q160" s="734"/>
      <c r="R160" s="731"/>
      <c r="S160" s="731"/>
      <c r="T160" s="731"/>
    </row>
    <row r="161" spans="1:20" s="723" customFormat="1" ht="12">
      <c r="A161" s="732">
        <v>8</v>
      </c>
      <c r="B161" s="736" t="s">
        <v>984</v>
      </c>
      <c r="C161" s="639"/>
      <c r="D161" s="639"/>
      <c r="E161" s="624"/>
      <c r="F161" s="733"/>
      <c r="G161" s="733"/>
      <c r="H161" s="733"/>
      <c r="I161" s="733"/>
      <c r="J161" s="733"/>
      <c r="K161" s="733"/>
      <c r="L161" s="733"/>
      <c r="M161" s="733"/>
      <c r="N161" s="733"/>
      <c r="O161" s="733"/>
      <c r="P161" s="734"/>
      <c r="Q161" s="734"/>
      <c r="R161" s="731"/>
      <c r="S161" s="731"/>
      <c r="T161" s="731"/>
    </row>
    <row r="162" spans="1:20" s="723" customFormat="1" ht="54" customHeight="1">
      <c r="A162" s="639">
        <v>1</v>
      </c>
      <c r="B162" s="536" t="s">
        <v>985</v>
      </c>
      <c r="C162" s="536" t="s">
        <v>1106</v>
      </c>
      <c r="D162" s="536" t="s">
        <v>1106</v>
      </c>
      <c r="E162" s="624" t="s">
        <v>1040</v>
      </c>
      <c r="F162" s="733" t="s">
        <v>1107</v>
      </c>
      <c r="G162" s="733" t="s">
        <v>1108</v>
      </c>
      <c r="H162" s="733" t="s">
        <v>1109</v>
      </c>
      <c r="I162" s="733" t="s">
        <v>1109</v>
      </c>
      <c r="J162" s="733" t="s">
        <v>1109</v>
      </c>
      <c r="K162" s="733" t="s">
        <v>1107</v>
      </c>
      <c r="L162" s="733" t="s">
        <v>1108</v>
      </c>
      <c r="M162" s="733" t="s">
        <v>1109</v>
      </c>
      <c r="N162" s="733" t="s">
        <v>1109</v>
      </c>
      <c r="O162" s="733" t="s">
        <v>1109</v>
      </c>
      <c r="P162" s="734"/>
      <c r="Q162" s="734"/>
      <c r="R162" s="731"/>
      <c r="S162" s="731"/>
      <c r="T162" s="731"/>
    </row>
    <row r="163" spans="1:20" s="723" customFormat="1" ht="12" customHeight="1">
      <c r="A163" s="639">
        <v>2</v>
      </c>
      <c r="B163" s="536" t="s">
        <v>981</v>
      </c>
      <c r="C163" s="624" t="s">
        <v>1110</v>
      </c>
      <c r="D163" s="624" t="s">
        <v>1110</v>
      </c>
      <c r="E163" s="624" t="s">
        <v>1042</v>
      </c>
      <c r="F163" s="733">
        <v>1</v>
      </c>
      <c r="G163" s="733">
        <v>1</v>
      </c>
      <c r="H163" s="733">
        <v>1</v>
      </c>
      <c r="I163" s="733">
        <v>1</v>
      </c>
      <c r="J163" s="733">
        <v>1</v>
      </c>
      <c r="K163" s="733">
        <v>1</v>
      </c>
      <c r="L163" s="733">
        <v>1</v>
      </c>
      <c r="M163" s="733">
        <v>1</v>
      </c>
      <c r="N163" s="733">
        <v>1</v>
      </c>
      <c r="O163" s="733">
        <v>1</v>
      </c>
      <c r="P163" s="734"/>
      <c r="Q163" s="734"/>
      <c r="R163" s="731"/>
      <c r="S163" s="731"/>
      <c r="T163" s="731"/>
    </row>
    <row r="164" spans="1:20" s="723" customFormat="1" ht="26.25" customHeight="1">
      <c r="A164" s="639">
        <v>3</v>
      </c>
      <c r="B164" s="536" t="s">
        <v>986</v>
      </c>
      <c r="C164" s="733">
        <v>1</v>
      </c>
      <c r="D164" s="733">
        <v>1</v>
      </c>
      <c r="E164" s="624" t="s">
        <v>1042</v>
      </c>
      <c r="F164" s="733">
        <v>1</v>
      </c>
      <c r="G164" s="733">
        <v>1</v>
      </c>
      <c r="H164" s="733">
        <v>1</v>
      </c>
      <c r="I164" s="733">
        <v>1</v>
      </c>
      <c r="J164" s="733">
        <v>1</v>
      </c>
      <c r="K164" s="733">
        <v>1</v>
      </c>
      <c r="L164" s="733">
        <v>1</v>
      </c>
      <c r="M164" s="733">
        <v>1</v>
      </c>
      <c r="N164" s="733">
        <v>1</v>
      </c>
      <c r="O164" s="733">
        <v>1</v>
      </c>
      <c r="P164" s="734"/>
      <c r="Q164" s="734"/>
      <c r="R164" s="731"/>
      <c r="S164" s="731"/>
      <c r="T164" s="731"/>
    </row>
    <row r="165" spans="1:20" s="723" customFormat="1" ht="12">
      <c r="A165" s="639">
        <v>4</v>
      </c>
      <c r="B165" s="536" t="s">
        <v>987</v>
      </c>
      <c r="C165" s="733">
        <v>1</v>
      </c>
      <c r="D165" s="733">
        <v>1</v>
      </c>
      <c r="E165" s="624" t="s">
        <v>1040</v>
      </c>
      <c r="F165" s="733"/>
      <c r="G165" s="733"/>
      <c r="H165" s="733"/>
      <c r="I165" s="733"/>
      <c r="J165" s="733"/>
      <c r="K165" s="733"/>
      <c r="L165" s="733"/>
      <c r="M165" s="733"/>
      <c r="N165" s="733"/>
      <c r="O165" s="733"/>
      <c r="P165" s="734"/>
      <c r="Q165" s="734"/>
      <c r="R165" s="731"/>
      <c r="S165" s="731"/>
      <c r="T165" s="731"/>
    </row>
    <row r="166" spans="1:20" s="723" customFormat="1" ht="12" customHeight="1">
      <c r="A166" s="639">
        <v>5</v>
      </c>
      <c r="B166" s="536" t="s">
        <v>983</v>
      </c>
      <c r="C166" s="624" t="s">
        <v>1043</v>
      </c>
      <c r="D166" s="624" t="s">
        <v>1043</v>
      </c>
      <c r="E166" s="624" t="s">
        <v>1097</v>
      </c>
      <c r="F166" s="733">
        <v>0.8</v>
      </c>
      <c r="G166" s="733">
        <v>0.85</v>
      </c>
      <c r="H166" s="733">
        <v>0.9</v>
      </c>
      <c r="I166" s="733">
        <v>0.9</v>
      </c>
      <c r="J166" s="733">
        <v>0.9</v>
      </c>
      <c r="K166" s="733">
        <v>0.8</v>
      </c>
      <c r="L166" s="733">
        <v>0.85</v>
      </c>
      <c r="M166" s="733">
        <v>0.9</v>
      </c>
      <c r="N166" s="733">
        <v>0.9</v>
      </c>
      <c r="O166" s="733">
        <v>0.9</v>
      </c>
      <c r="P166" s="734"/>
      <c r="Q166" s="734"/>
      <c r="R166" s="731"/>
      <c r="S166" s="731"/>
      <c r="T166" s="731"/>
    </row>
    <row r="167" spans="1:20" s="723" customFormat="1" ht="12">
      <c r="A167" s="731"/>
      <c r="B167" s="639"/>
      <c r="C167" s="639"/>
      <c r="D167" s="639"/>
      <c r="E167" s="624"/>
      <c r="F167" s="733"/>
      <c r="G167" s="733"/>
      <c r="H167" s="733"/>
      <c r="I167" s="733"/>
      <c r="J167" s="733"/>
      <c r="K167" s="733"/>
      <c r="L167" s="733"/>
      <c r="M167" s="733"/>
      <c r="N167" s="733"/>
      <c r="O167" s="733"/>
      <c r="P167" s="734"/>
      <c r="Q167" s="734"/>
      <c r="R167" s="731"/>
      <c r="S167" s="731"/>
      <c r="T167" s="731"/>
    </row>
    <row r="168" spans="1:20" s="723" customFormat="1" ht="12">
      <c r="A168" s="732">
        <v>9</v>
      </c>
      <c r="B168" s="736" t="s">
        <v>988</v>
      </c>
      <c r="C168" s="639"/>
      <c r="D168" s="639"/>
      <c r="E168" s="624"/>
      <c r="F168" s="733"/>
      <c r="G168" s="733"/>
      <c r="H168" s="733"/>
      <c r="I168" s="733"/>
      <c r="J168" s="733"/>
      <c r="K168" s="733"/>
      <c r="L168" s="733"/>
      <c r="M168" s="733"/>
      <c r="N168" s="733"/>
      <c r="O168" s="733"/>
      <c r="P168" s="734"/>
      <c r="Q168" s="734"/>
      <c r="R168" s="731"/>
      <c r="S168" s="731"/>
      <c r="T168" s="731"/>
    </row>
    <row r="169" spans="1:20" s="723" customFormat="1" ht="22.5">
      <c r="A169" s="639">
        <v>1</v>
      </c>
      <c r="B169" s="536" t="s">
        <v>989</v>
      </c>
      <c r="C169" s="624" t="s">
        <v>1111</v>
      </c>
      <c r="D169" s="624" t="s">
        <v>1111</v>
      </c>
      <c r="E169" s="624" t="s">
        <v>1044</v>
      </c>
      <c r="F169" s="733">
        <v>0.44</v>
      </c>
      <c r="G169" s="733">
        <v>0.44</v>
      </c>
      <c r="H169" s="733">
        <v>0.38</v>
      </c>
      <c r="I169" s="733">
        <v>0.35</v>
      </c>
      <c r="J169" s="733">
        <v>0.3</v>
      </c>
      <c r="K169" s="733">
        <v>0.44</v>
      </c>
      <c r="L169" s="733">
        <v>0.44</v>
      </c>
      <c r="M169" s="733">
        <v>0.38</v>
      </c>
      <c r="N169" s="733">
        <v>0.35</v>
      </c>
      <c r="O169" s="733">
        <v>0.3</v>
      </c>
      <c r="P169" s="734"/>
      <c r="Q169" s="734"/>
      <c r="R169" s="731"/>
      <c r="S169" s="731"/>
      <c r="T169" s="731"/>
    </row>
    <row r="170" spans="1:20" s="723" customFormat="1" ht="26.25" customHeight="1">
      <c r="A170" s="639">
        <v>2</v>
      </c>
      <c r="B170" s="536" t="s">
        <v>990</v>
      </c>
      <c r="C170" s="733">
        <v>1</v>
      </c>
      <c r="D170" s="733">
        <v>1</v>
      </c>
      <c r="E170" s="624" t="s">
        <v>1044</v>
      </c>
      <c r="F170" s="733">
        <v>0.96</v>
      </c>
      <c r="G170" s="733">
        <v>1</v>
      </c>
      <c r="H170" s="733">
        <v>1</v>
      </c>
      <c r="I170" s="733">
        <v>1</v>
      </c>
      <c r="J170" s="733">
        <v>1</v>
      </c>
      <c r="K170" s="733">
        <v>0.96</v>
      </c>
      <c r="L170" s="733">
        <v>1</v>
      </c>
      <c r="M170" s="733">
        <v>1</v>
      </c>
      <c r="N170" s="733">
        <v>1</v>
      </c>
      <c r="O170" s="733">
        <v>1</v>
      </c>
      <c r="P170" s="734"/>
      <c r="Q170" s="734"/>
      <c r="R170" s="731"/>
      <c r="S170" s="731"/>
      <c r="T170" s="731"/>
    </row>
    <row r="171" spans="1:20" s="723" customFormat="1" ht="12.75" customHeight="1">
      <c r="A171" s="639">
        <v>3</v>
      </c>
      <c r="B171" s="536" t="s">
        <v>944</v>
      </c>
      <c r="C171" s="624" t="s">
        <v>1043</v>
      </c>
      <c r="D171" s="624" t="s">
        <v>1043</v>
      </c>
      <c r="E171" s="624" t="s">
        <v>1097</v>
      </c>
      <c r="F171" s="733">
        <v>0.9</v>
      </c>
      <c r="G171" s="733">
        <v>0.9</v>
      </c>
      <c r="H171" s="733">
        <v>0.9</v>
      </c>
      <c r="I171" s="733">
        <v>0.9</v>
      </c>
      <c r="J171" s="733">
        <v>0.9</v>
      </c>
      <c r="K171" s="733">
        <v>0.9</v>
      </c>
      <c r="L171" s="733">
        <v>0.9</v>
      </c>
      <c r="M171" s="733">
        <v>0.9</v>
      </c>
      <c r="N171" s="733">
        <v>0.9</v>
      </c>
      <c r="O171" s="733">
        <v>0.9</v>
      </c>
      <c r="P171" s="734"/>
      <c r="Q171" s="734"/>
      <c r="R171" s="731"/>
      <c r="S171" s="731"/>
      <c r="T171" s="731"/>
    </row>
    <row r="172" spans="1:20" s="723" customFormat="1" ht="12.75" customHeight="1">
      <c r="A172" s="731"/>
      <c r="B172" s="639"/>
      <c r="C172" s="639"/>
      <c r="D172" s="639"/>
      <c r="E172" s="624"/>
      <c r="F172" s="733"/>
      <c r="G172" s="733"/>
      <c r="H172" s="733"/>
      <c r="I172" s="733"/>
      <c r="J172" s="733"/>
      <c r="K172" s="733"/>
      <c r="L172" s="733"/>
      <c r="M172" s="733"/>
      <c r="N172" s="733"/>
      <c r="O172" s="733"/>
      <c r="P172" s="734"/>
      <c r="Q172" s="734"/>
      <c r="R172" s="731"/>
      <c r="S172" s="731"/>
      <c r="T172" s="731"/>
    </row>
    <row r="173" spans="1:20" s="723" customFormat="1" ht="12.75" customHeight="1">
      <c r="A173" s="732">
        <v>10</v>
      </c>
      <c r="B173" s="736" t="s">
        <v>991</v>
      </c>
      <c r="C173" s="639"/>
      <c r="D173" s="639"/>
      <c r="E173" s="624"/>
      <c r="F173" s="733"/>
      <c r="G173" s="733"/>
      <c r="H173" s="733"/>
      <c r="I173" s="733"/>
      <c r="J173" s="733"/>
      <c r="K173" s="733"/>
      <c r="L173" s="733"/>
      <c r="M173" s="733"/>
      <c r="N173" s="733"/>
      <c r="O173" s="733"/>
      <c r="P173" s="734"/>
      <c r="Q173" s="734"/>
      <c r="R173" s="731"/>
      <c r="S173" s="731"/>
      <c r="T173" s="731"/>
    </row>
    <row r="174" spans="1:20" s="723" customFormat="1" ht="12" customHeight="1">
      <c r="A174" s="639">
        <v>1</v>
      </c>
      <c r="B174" s="536" t="s">
        <v>992</v>
      </c>
      <c r="C174" s="624" t="s">
        <v>1112</v>
      </c>
      <c r="D174" s="624" t="s">
        <v>1112</v>
      </c>
      <c r="E174" s="624" t="s">
        <v>1042</v>
      </c>
      <c r="F174" s="733" t="s">
        <v>1113</v>
      </c>
      <c r="G174" s="733" t="s">
        <v>1114</v>
      </c>
      <c r="H174" s="733" t="s">
        <v>1115</v>
      </c>
      <c r="I174" s="733" t="s">
        <v>1115</v>
      </c>
      <c r="J174" s="733" t="s">
        <v>1115</v>
      </c>
      <c r="K174" s="733" t="s">
        <v>1113</v>
      </c>
      <c r="L174" s="733" t="s">
        <v>1114</v>
      </c>
      <c r="M174" s="733" t="s">
        <v>1115</v>
      </c>
      <c r="N174" s="733" t="s">
        <v>1115</v>
      </c>
      <c r="O174" s="733" t="s">
        <v>1115</v>
      </c>
      <c r="P174" s="734"/>
      <c r="Q174" s="734"/>
      <c r="R174" s="731"/>
      <c r="S174" s="731"/>
      <c r="T174" s="731"/>
    </row>
    <row r="175" spans="1:20" s="723" customFormat="1" ht="12">
      <c r="A175" s="639">
        <v>2</v>
      </c>
      <c r="B175" s="536" t="s">
        <v>993</v>
      </c>
      <c r="C175" s="624" t="s">
        <v>1116</v>
      </c>
      <c r="D175" s="624" t="s">
        <v>1116</v>
      </c>
      <c r="E175" s="624" t="s">
        <v>1042</v>
      </c>
      <c r="F175" s="733" t="s">
        <v>1117</v>
      </c>
      <c r="G175" s="733" t="s">
        <v>1118</v>
      </c>
      <c r="H175" s="733" t="s">
        <v>1119</v>
      </c>
      <c r="I175" s="733" t="s">
        <v>1120</v>
      </c>
      <c r="J175" s="733" t="s">
        <v>1120</v>
      </c>
      <c r="K175" s="733" t="s">
        <v>1117</v>
      </c>
      <c r="L175" s="733" t="s">
        <v>1118</v>
      </c>
      <c r="M175" s="733" t="s">
        <v>1119</v>
      </c>
      <c r="N175" s="733" t="s">
        <v>1120</v>
      </c>
      <c r="O175" s="733" t="s">
        <v>1120</v>
      </c>
      <c r="P175" s="734"/>
      <c r="Q175" s="734"/>
      <c r="R175" s="731"/>
      <c r="S175" s="731"/>
      <c r="T175" s="731"/>
    </row>
    <row r="176" spans="1:20" s="723" customFormat="1" ht="12">
      <c r="A176" s="639">
        <v>3</v>
      </c>
      <c r="B176" s="536" t="s">
        <v>994</v>
      </c>
      <c r="C176" s="733">
        <v>1</v>
      </c>
      <c r="D176" s="733">
        <v>1</v>
      </c>
      <c r="E176" s="624" t="s">
        <v>1042</v>
      </c>
      <c r="F176" s="733">
        <v>1</v>
      </c>
      <c r="G176" s="733">
        <v>1</v>
      </c>
      <c r="H176" s="733">
        <v>1</v>
      </c>
      <c r="I176" s="733">
        <v>1</v>
      </c>
      <c r="J176" s="733">
        <v>1</v>
      </c>
      <c r="K176" s="733">
        <v>1</v>
      </c>
      <c r="L176" s="733">
        <v>1</v>
      </c>
      <c r="M176" s="733">
        <v>1</v>
      </c>
      <c r="N176" s="733">
        <v>1</v>
      </c>
      <c r="O176" s="733">
        <v>1</v>
      </c>
      <c r="P176" s="734"/>
      <c r="Q176" s="734"/>
      <c r="R176" s="731"/>
      <c r="S176" s="731"/>
      <c r="T176" s="731"/>
    </row>
    <row r="177" spans="1:20" s="723" customFormat="1" ht="12.75" customHeight="1">
      <c r="A177" s="639">
        <v>4</v>
      </c>
      <c r="B177" s="536" t="s">
        <v>995</v>
      </c>
      <c r="C177" s="733">
        <v>1</v>
      </c>
      <c r="D177" s="733">
        <v>1</v>
      </c>
      <c r="E177" s="624" t="s">
        <v>1042</v>
      </c>
      <c r="F177" s="733">
        <v>0.9</v>
      </c>
      <c r="G177" s="733">
        <v>0.95</v>
      </c>
      <c r="H177" s="733">
        <v>1</v>
      </c>
      <c r="I177" s="733">
        <v>1</v>
      </c>
      <c r="J177" s="733">
        <v>1</v>
      </c>
      <c r="K177" s="733">
        <v>0.9</v>
      </c>
      <c r="L177" s="733">
        <v>0.95</v>
      </c>
      <c r="M177" s="733">
        <v>1</v>
      </c>
      <c r="N177" s="733">
        <v>1</v>
      </c>
      <c r="O177" s="733">
        <v>1</v>
      </c>
      <c r="P177" s="734"/>
      <c r="Q177" s="734"/>
      <c r="R177" s="731"/>
      <c r="S177" s="731"/>
      <c r="T177" s="731"/>
    </row>
    <row r="178" spans="1:20" s="723" customFormat="1" ht="12.75" customHeight="1">
      <c r="A178" s="639">
        <v>5</v>
      </c>
      <c r="B178" s="536" t="s">
        <v>944</v>
      </c>
      <c r="C178" s="624" t="s">
        <v>1043</v>
      </c>
      <c r="D178" s="624" t="s">
        <v>1043</v>
      </c>
      <c r="E178" s="624" t="s">
        <v>1044</v>
      </c>
      <c r="F178" s="733">
        <v>1</v>
      </c>
      <c r="G178" s="733">
        <v>1</v>
      </c>
      <c r="H178" s="733">
        <v>1</v>
      </c>
      <c r="I178" s="733">
        <v>1</v>
      </c>
      <c r="J178" s="733">
        <v>1</v>
      </c>
      <c r="K178" s="733">
        <v>1</v>
      </c>
      <c r="L178" s="733">
        <v>1</v>
      </c>
      <c r="M178" s="733">
        <v>1</v>
      </c>
      <c r="N178" s="733">
        <v>1</v>
      </c>
      <c r="O178" s="733">
        <v>1</v>
      </c>
      <c r="P178" s="734"/>
      <c r="Q178" s="734"/>
      <c r="R178" s="731"/>
      <c r="S178" s="731"/>
      <c r="T178" s="731"/>
    </row>
    <row r="179" spans="1:20" s="723" customFormat="1" ht="12.75" customHeight="1">
      <c r="A179" s="731"/>
      <c r="B179" s="639"/>
      <c r="C179" s="639"/>
      <c r="D179" s="639"/>
      <c r="E179" s="624"/>
      <c r="F179" s="733"/>
      <c r="G179" s="733"/>
      <c r="H179" s="733"/>
      <c r="I179" s="733"/>
      <c r="J179" s="733"/>
      <c r="K179" s="733"/>
      <c r="L179" s="733"/>
      <c r="M179" s="733"/>
      <c r="N179" s="733"/>
      <c r="O179" s="733"/>
      <c r="P179" s="734"/>
      <c r="Q179" s="734"/>
      <c r="R179" s="731"/>
      <c r="S179" s="731"/>
      <c r="T179" s="731"/>
    </row>
    <row r="180" spans="1:20" s="723" customFormat="1" ht="12.75" customHeight="1">
      <c r="A180" s="732">
        <v>11</v>
      </c>
      <c r="B180" s="736" t="s">
        <v>996</v>
      </c>
      <c r="C180" s="639"/>
      <c r="D180" s="639"/>
      <c r="E180" s="624"/>
      <c r="F180" s="733"/>
      <c r="G180" s="733"/>
      <c r="H180" s="733"/>
      <c r="I180" s="733"/>
      <c r="J180" s="733"/>
      <c r="K180" s="733"/>
      <c r="L180" s="733"/>
      <c r="M180" s="733"/>
      <c r="N180" s="733"/>
      <c r="O180" s="733"/>
      <c r="P180" s="734"/>
      <c r="Q180" s="734"/>
      <c r="R180" s="731"/>
      <c r="S180" s="731"/>
      <c r="T180" s="731"/>
    </row>
    <row r="181" spans="1:20" s="723" customFormat="1" ht="26.25" customHeight="1">
      <c r="A181" s="639">
        <v>1</v>
      </c>
      <c r="B181" s="536" t="s">
        <v>997</v>
      </c>
      <c r="C181" s="624" t="s">
        <v>1121</v>
      </c>
      <c r="D181" s="624" t="s">
        <v>1121</v>
      </c>
      <c r="E181" s="624" t="s">
        <v>1044</v>
      </c>
      <c r="F181" s="733" t="s">
        <v>1122</v>
      </c>
      <c r="G181" s="733">
        <v>0.91</v>
      </c>
      <c r="H181" s="733" t="s">
        <v>1123</v>
      </c>
      <c r="I181" s="733" t="s">
        <v>1123</v>
      </c>
      <c r="J181" s="733">
        <v>0.92</v>
      </c>
      <c r="K181" s="733" t="s">
        <v>1122</v>
      </c>
      <c r="L181" s="733">
        <v>0.91</v>
      </c>
      <c r="M181" s="733" t="s">
        <v>1123</v>
      </c>
      <c r="N181" s="733" t="s">
        <v>1123</v>
      </c>
      <c r="O181" s="733">
        <v>0.92</v>
      </c>
      <c r="P181" s="734"/>
      <c r="Q181" s="734"/>
      <c r="R181" s="731"/>
      <c r="S181" s="731"/>
      <c r="T181" s="731"/>
    </row>
    <row r="182" spans="1:20" s="723" customFormat="1" ht="12">
      <c r="A182" s="639">
        <v>2</v>
      </c>
      <c r="B182" s="536" t="s">
        <v>998</v>
      </c>
      <c r="C182" s="624" t="s">
        <v>1124</v>
      </c>
      <c r="D182" s="624" t="s">
        <v>1124</v>
      </c>
      <c r="E182" s="624" t="s">
        <v>1042</v>
      </c>
      <c r="F182" s="733">
        <v>0.25</v>
      </c>
      <c r="G182" s="733">
        <v>0.2</v>
      </c>
      <c r="H182" s="733">
        <v>0.2</v>
      </c>
      <c r="I182" s="733">
        <v>0.2</v>
      </c>
      <c r="J182" s="733">
        <v>0.15</v>
      </c>
      <c r="K182" s="733">
        <v>0.25</v>
      </c>
      <c r="L182" s="733">
        <v>0.2</v>
      </c>
      <c r="M182" s="733">
        <v>0.2</v>
      </c>
      <c r="N182" s="733">
        <v>0.2</v>
      </c>
      <c r="O182" s="733">
        <v>0.15</v>
      </c>
      <c r="P182" s="734"/>
      <c r="Q182" s="734"/>
      <c r="R182" s="731"/>
      <c r="S182" s="731"/>
      <c r="T182" s="731"/>
    </row>
    <row r="183" spans="1:20" s="723" customFormat="1" ht="12">
      <c r="A183" s="639">
        <v>3</v>
      </c>
      <c r="B183" s="536" t="s">
        <v>999</v>
      </c>
      <c r="C183" s="733">
        <v>1</v>
      </c>
      <c r="D183" s="733">
        <v>1</v>
      </c>
      <c r="E183" s="624" t="s">
        <v>1042</v>
      </c>
      <c r="F183" s="733">
        <v>1</v>
      </c>
      <c r="G183" s="733">
        <v>1</v>
      </c>
      <c r="H183" s="733">
        <v>1</v>
      </c>
      <c r="I183" s="733">
        <v>1</v>
      </c>
      <c r="J183" s="733">
        <v>1</v>
      </c>
      <c r="K183" s="733">
        <v>1</v>
      </c>
      <c r="L183" s="733">
        <v>1</v>
      </c>
      <c r="M183" s="733">
        <v>1</v>
      </c>
      <c r="N183" s="733">
        <v>1</v>
      </c>
      <c r="O183" s="733">
        <v>1</v>
      </c>
      <c r="P183" s="734"/>
      <c r="Q183" s="734"/>
      <c r="R183" s="731"/>
      <c r="S183" s="731"/>
      <c r="T183" s="731"/>
    </row>
    <row r="184" spans="1:20" s="723" customFormat="1" ht="12">
      <c r="A184" s="731"/>
      <c r="B184" s="639"/>
      <c r="C184" s="639"/>
      <c r="D184" s="639"/>
      <c r="E184" s="624"/>
      <c r="F184" s="733"/>
      <c r="G184" s="733"/>
      <c r="H184" s="733"/>
      <c r="I184" s="733"/>
      <c r="J184" s="733"/>
      <c r="K184" s="733"/>
      <c r="L184" s="733"/>
      <c r="M184" s="733"/>
      <c r="N184" s="733"/>
      <c r="O184" s="733"/>
      <c r="P184" s="734"/>
      <c r="Q184" s="734"/>
      <c r="R184" s="731"/>
      <c r="S184" s="731"/>
      <c r="T184" s="731"/>
    </row>
    <row r="185" spans="1:20" s="723" customFormat="1" ht="12">
      <c r="A185" s="732">
        <v>12</v>
      </c>
      <c r="B185" s="736" t="s">
        <v>1000</v>
      </c>
      <c r="C185" s="639"/>
      <c r="D185" s="639"/>
      <c r="E185" s="624"/>
      <c r="F185" s="733"/>
      <c r="G185" s="733"/>
      <c r="H185" s="733"/>
      <c r="I185" s="733"/>
      <c r="J185" s="733"/>
      <c r="K185" s="733"/>
      <c r="L185" s="733"/>
      <c r="M185" s="733"/>
      <c r="N185" s="733"/>
      <c r="O185" s="733"/>
      <c r="P185" s="734"/>
      <c r="Q185" s="734"/>
      <c r="R185" s="731"/>
      <c r="S185" s="731"/>
      <c r="T185" s="731"/>
    </row>
    <row r="186" spans="1:20" s="723" customFormat="1" ht="26.25" customHeight="1">
      <c r="A186" s="639">
        <v>1</v>
      </c>
      <c r="B186" s="536" t="s">
        <v>1152</v>
      </c>
      <c r="C186" s="737" t="s">
        <v>1125</v>
      </c>
      <c r="D186" s="737" t="s">
        <v>1125</v>
      </c>
      <c r="E186" s="624" t="s">
        <v>1064</v>
      </c>
      <c r="F186" s="733">
        <v>0.98</v>
      </c>
      <c r="G186" s="733">
        <v>0.98</v>
      </c>
      <c r="H186" s="733">
        <v>1</v>
      </c>
      <c r="I186" s="733">
        <v>1</v>
      </c>
      <c r="J186" s="733">
        <v>1</v>
      </c>
      <c r="K186" s="733">
        <v>0.98</v>
      </c>
      <c r="L186" s="733">
        <v>0.98</v>
      </c>
      <c r="M186" s="733">
        <v>1</v>
      </c>
      <c r="N186" s="733">
        <v>1</v>
      </c>
      <c r="O186" s="733">
        <v>1</v>
      </c>
      <c r="P186" s="734"/>
      <c r="Q186" s="734"/>
      <c r="R186" s="731"/>
      <c r="S186" s="731"/>
      <c r="T186" s="731"/>
    </row>
    <row r="187" spans="1:20" s="723" customFormat="1" ht="12" customHeight="1">
      <c r="A187" s="639">
        <v>2</v>
      </c>
      <c r="B187" s="536" t="s">
        <v>1001</v>
      </c>
      <c r="C187" s="624" t="s">
        <v>1126</v>
      </c>
      <c r="D187" s="624" t="s">
        <v>1126</v>
      </c>
      <c r="E187" s="624" t="s">
        <v>1042</v>
      </c>
      <c r="F187" s="733" t="s">
        <v>1127</v>
      </c>
      <c r="G187" s="733" t="s">
        <v>1127</v>
      </c>
      <c r="H187" s="733" t="s">
        <v>1127</v>
      </c>
      <c r="I187" s="733" t="s">
        <v>1127</v>
      </c>
      <c r="J187" s="733" t="s">
        <v>1127</v>
      </c>
      <c r="K187" s="733" t="s">
        <v>1127</v>
      </c>
      <c r="L187" s="733" t="s">
        <v>1127</v>
      </c>
      <c r="M187" s="733" t="s">
        <v>1127</v>
      </c>
      <c r="N187" s="733" t="s">
        <v>1127</v>
      </c>
      <c r="O187" s="733" t="s">
        <v>1127</v>
      </c>
      <c r="P187" s="734"/>
      <c r="Q187" s="734"/>
      <c r="R187" s="731"/>
      <c r="S187" s="731"/>
      <c r="T187" s="731"/>
    </row>
    <row r="188" spans="1:20" s="723" customFormat="1" ht="12">
      <c r="A188" s="731"/>
      <c r="B188" s="639"/>
      <c r="C188" s="639"/>
      <c r="D188" s="639"/>
      <c r="E188" s="624"/>
      <c r="F188" s="733"/>
      <c r="G188" s="733"/>
      <c r="H188" s="733"/>
      <c r="I188" s="733"/>
      <c r="J188" s="733"/>
      <c r="K188" s="733"/>
      <c r="L188" s="733"/>
      <c r="M188" s="733"/>
      <c r="N188" s="733"/>
      <c r="O188" s="733"/>
      <c r="P188" s="734"/>
      <c r="Q188" s="734"/>
      <c r="R188" s="731"/>
      <c r="S188" s="731"/>
      <c r="T188" s="731"/>
    </row>
    <row r="189" spans="1:20" s="723" customFormat="1" ht="12">
      <c r="A189" s="732">
        <v>13</v>
      </c>
      <c r="B189" s="736" t="s">
        <v>1002</v>
      </c>
      <c r="C189" s="639"/>
      <c r="D189" s="639"/>
      <c r="E189" s="624"/>
      <c r="F189" s="733"/>
      <c r="G189" s="733"/>
      <c r="H189" s="733"/>
      <c r="I189" s="733"/>
      <c r="J189" s="733"/>
      <c r="K189" s="733"/>
      <c r="L189" s="733"/>
      <c r="M189" s="733"/>
      <c r="N189" s="733"/>
      <c r="O189" s="733"/>
      <c r="P189" s="734"/>
      <c r="Q189" s="734"/>
      <c r="R189" s="731"/>
      <c r="S189" s="731"/>
      <c r="T189" s="731"/>
    </row>
    <row r="190" spans="1:20" s="723" customFormat="1" ht="22.5">
      <c r="A190" s="639">
        <v>1</v>
      </c>
      <c r="B190" s="536" t="s">
        <v>1003</v>
      </c>
      <c r="C190" s="737" t="s">
        <v>1125</v>
      </c>
      <c r="D190" s="737" t="s">
        <v>1125</v>
      </c>
      <c r="E190" s="624" t="s">
        <v>1042</v>
      </c>
      <c r="F190" s="733">
        <v>1</v>
      </c>
      <c r="G190" s="733">
        <v>1</v>
      </c>
      <c r="H190" s="733">
        <v>1</v>
      </c>
      <c r="I190" s="733">
        <v>1</v>
      </c>
      <c r="J190" s="733">
        <v>1</v>
      </c>
      <c r="K190" s="733">
        <v>1</v>
      </c>
      <c r="L190" s="733">
        <v>1</v>
      </c>
      <c r="M190" s="733">
        <v>1</v>
      </c>
      <c r="N190" s="733">
        <v>1</v>
      </c>
      <c r="O190" s="733">
        <v>1</v>
      </c>
      <c r="P190" s="734"/>
      <c r="Q190" s="734"/>
      <c r="R190" s="731"/>
      <c r="S190" s="731"/>
      <c r="T190" s="731"/>
    </row>
    <row r="191" spans="1:20" s="723" customFormat="1" ht="12">
      <c r="A191" s="731"/>
      <c r="B191" s="639"/>
      <c r="C191" s="639"/>
      <c r="D191" s="639"/>
      <c r="E191" s="624"/>
      <c r="F191" s="733"/>
      <c r="G191" s="733"/>
      <c r="H191" s="733"/>
      <c r="I191" s="733"/>
      <c r="J191" s="733"/>
      <c r="K191" s="733"/>
      <c r="L191" s="733"/>
      <c r="M191" s="733"/>
      <c r="N191" s="733"/>
      <c r="O191" s="733"/>
      <c r="P191" s="734"/>
      <c r="Q191" s="734"/>
      <c r="R191" s="731"/>
      <c r="S191" s="731"/>
      <c r="T191" s="731"/>
    </row>
    <row r="192" spans="1:20" s="723" customFormat="1" ht="12">
      <c r="A192" s="732">
        <v>14</v>
      </c>
      <c r="B192" s="736" t="s">
        <v>1004</v>
      </c>
      <c r="C192" s="639"/>
      <c r="D192" s="639"/>
      <c r="E192" s="624"/>
      <c r="F192" s="733"/>
      <c r="G192" s="733"/>
      <c r="H192" s="733"/>
      <c r="I192" s="733"/>
      <c r="J192" s="733"/>
      <c r="K192" s="733"/>
      <c r="L192" s="733"/>
      <c r="M192" s="733"/>
      <c r="N192" s="733"/>
      <c r="O192" s="733"/>
      <c r="P192" s="734"/>
      <c r="Q192" s="734"/>
      <c r="R192" s="731"/>
      <c r="S192" s="731"/>
      <c r="T192" s="731"/>
    </row>
    <row r="193" spans="1:20" s="723" customFormat="1" ht="26.25" customHeight="1">
      <c r="A193" s="639">
        <v>1</v>
      </c>
      <c r="B193" s="536" t="s">
        <v>1005</v>
      </c>
      <c r="C193" s="733">
        <v>1</v>
      </c>
      <c r="D193" s="733">
        <v>1</v>
      </c>
      <c r="E193" s="624" t="s">
        <v>1042</v>
      </c>
      <c r="F193" s="733">
        <v>0.7</v>
      </c>
      <c r="G193" s="733">
        <v>0.8</v>
      </c>
      <c r="H193" s="733">
        <v>0.9</v>
      </c>
      <c r="I193" s="733">
        <v>0.95</v>
      </c>
      <c r="J193" s="733">
        <v>1</v>
      </c>
      <c r="K193" s="733">
        <v>0.7</v>
      </c>
      <c r="L193" s="733">
        <v>0.8</v>
      </c>
      <c r="M193" s="733">
        <v>0.9</v>
      </c>
      <c r="N193" s="733">
        <v>0.95</v>
      </c>
      <c r="O193" s="733">
        <v>1</v>
      </c>
      <c r="P193" s="734"/>
      <c r="Q193" s="734"/>
      <c r="R193" s="731"/>
      <c r="S193" s="731"/>
      <c r="T193" s="731"/>
    </row>
    <row r="194" spans="1:20" s="723" customFormat="1" ht="22.5">
      <c r="A194" s="639">
        <v>2</v>
      </c>
      <c r="B194" s="536" t="s">
        <v>1006</v>
      </c>
      <c r="C194" s="733">
        <v>1</v>
      </c>
      <c r="D194" s="733">
        <v>1</v>
      </c>
      <c r="E194" s="624" t="s">
        <v>1042</v>
      </c>
      <c r="F194" s="733">
        <v>0.95</v>
      </c>
      <c r="G194" s="733">
        <v>1</v>
      </c>
      <c r="H194" s="733">
        <v>1</v>
      </c>
      <c r="I194" s="733">
        <v>1</v>
      </c>
      <c r="J194" s="733">
        <v>1</v>
      </c>
      <c r="K194" s="733">
        <v>0.95</v>
      </c>
      <c r="L194" s="733">
        <v>1</v>
      </c>
      <c r="M194" s="733">
        <v>1</v>
      </c>
      <c r="N194" s="733">
        <v>1</v>
      </c>
      <c r="O194" s="733">
        <v>1</v>
      </c>
      <c r="P194" s="734"/>
      <c r="Q194" s="734"/>
      <c r="R194" s="731"/>
      <c r="S194" s="731"/>
      <c r="T194" s="731"/>
    </row>
    <row r="195" spans="1:20" s="723" customFormat="1" ht="26.25" customHeight="1">
      <c r="A195" s="639">
        <v>3</v>
      </c>
      <c r="B195" s="536" t="s">
        <v>1007</v>
      </c>
      <c r="C195" s="624" t="s">
        <v>1128</v>
      </c>
      <c r="D195" s="624" t="s">
        <v>1128</v>
      </c>
      <c r="E195" s="624" t="s">
        <v>1042</v>
      </c>
      <c r="F195" s="733" t="s">
        <v>1129</v>
      </c>
      <c r="G195" s="733" t="s">
        <v>1130</v>
      </c>
      <c r="H195" s="733" t="s">
        <v>1131</v>
      </c>
      <c r="I195" s="733" t="s">
        <v>1131</v>
      </c>
      <c r="J195" s="733" t="s">
        <v>1131</v>
      </c>
      <c r="K195" s="733" t="s">
        <v>1129</v>
      </c>
      <c r="L195" s="733" t="s">
        <v>1130</v>
      </c>
      <c r="M195" s="733" t="s">
        <v>1131</v>
      </c>
      <c r="N195" s="733" t="s">
        <v>1131</v>
      </c>
      <c r="O195" s="733" t="s">
        <v>1131</v>
      </c>
      <c r="P195" s="734"/>
      <c r="Q195" s="734"/>
      <c r="R195" s="731"/>
      <c r="S195" s="731"/>
      <c r="T195" s="731"/>
    </row>
    <row r="196" spans="1:20" s="723" customFormat="1" ht="24.75" customHeight="1">
      <c r="A196" s="639">
        <v>4</v>
      </c>
      <c r="B196" s="536" t="s">
        <v>1008</v>
      </c>
      <c r="C196" s="624" t="s">
        <v>1132</v>
      </c>
      <c r="D196" s="624" t="s">
        <v>1132</v>
      </c>
      <c r="E196" s="624" t="s">
        <v>1042</v>
      </c>
      <c r="F196" s="733" t="s">
        <v>1115</v>
      </c>
      <c r="G196" s="733" t="s">
        <v>1133</v>
      </c>
      <c r="H196" s="733" t="s">
        <v>1129</v>
      </c>
      <c r="I196" s="733" t="s">
        <v>1129</v>
      </c>
      <c r="J196" s="733" t="s">
        <v>1129</v>
      </c>
      <c r="K196" s="733" t="s">
        <v>1115</v>
      </c>
      <c r="L196" s="733" t="s">
        <v>1133</v>
      </c>
      <c r="M196" s="733" t="s">
        <v>1129</v>
      </c>
      <c r="N196" s="733" t="s">
        <v>1129</v>
      </c>
      <c r="O196" s="733" t="s">
        <v>1129</v>
      </c>
      <c r="P196" s="734"/>
      <c r="Q196" s="734"/>
      <c r="R196" s="731"/>
      <c r="S196" s="731"/>
      <c r="T196" s="731"/>
    </row>
    <row r="197" spans="1:20" s="723" customFormat="1" ht="12">
      <c r="A197" s="731"/>
      <c r="B197" s="639"/>
      <c r="C197" s="639"/>
      <c r="D197" s="639"/>
      <c r="E197" s="624"/>
      <c r="F197" s="733"/>
      <c r="G197" s="733"/>
      <c r="H197" s="733"/>
      <c r="I197" s="733"/>
      <c r="J197" s="733"/>
      <c r="K197" s="733"/>
      <c r="L197" s="733"/>
      <c r="M197" s="733"/>
      <c r="N197" s="733"/>
      <c r="O197" s="733"/>
      <c r="P197" s="734"/>
      <c r="Q197" s="734"/>
      <c r="R197" s="731"/>
      <c r="S197" s="731"/>
      <c r="T197" s="731"/>
    </row>
    <row r="198" spans="1:20" s="723" customFormat="1" ht="12">
      <c r="A198" s="732">
        <v>15</v>
      </c>
      <c r="B198" s="736" t="s">
        <v>1009</v>
      </c>
      <c r="C198" s="639"/>
      <c r="D198" s="639"/>
      <c r="E198" s="624"/>
      <c r="F198" s="733"/>
      <c r="G198" s="733"/>
      <c r="H198" s="733"/>
      <c r="I198" s="733"/>
      <c r="J198" s="733"/>
      <c r="K198" s="733"/>
      <c r="L198" s="733"/>
      <c r="M198" s="733"/>
      <c r="N198" s="733"/>
      <c r="O198" s="733"/>
      <c r="P198" s="734"/>
      <c r="Q198" s="734"/>
      <c r="R198" s="731"/>
      <c r="S198" s="731"/>
      <c r="T198" s="731"/>
    </row>
    <row r="199" spans="1:20" s="723" customFormat="1" ht="24" customHeight="1">
      <c r="A199" s="639">
        <v>1</v>
      </c>
      <c r="B199" s="536" t="s">
        <v>1010</v>
      </c>
      <c r="C199" s="536" t="s">
        <v>1134</v>
      </c>
      <c r="D199" s="536" t="s">
        <v>1134</v>
      </c>
      <c r="E199" s="624" t="s">
        <v>1044</v>
      </c>
      <c r="F199" s="733" t="s">
        <v>1155</v>
      </c>
      <c r="G199" s="733" t="s">
        <v>1155</v>
      </c>
      <c r="H199" s="733" t="s">
        <v>1155</v>
      </c>
      <c r="I199" s="733" t="s">
        <v>1155</v>
      </c>
      <c r="J199" s="733" t="s">
        <v>1155</v>
      </c>
      <c r="K199" s="733" t="s">
        <v>1155</v>
      </c>
      <c r="L199" s="733" t="s">
        <v>1155</v>
      </c>
      <c r="M199" s="733" t="s">
        <v>1155</v>
      </c>
      <c r="N199" s="733" t="s">
        <v>1155</v>
      </c>
      <c r="O199" s="733" t="s">
        <v>1155</v>
      </c>
      <c r="P199" s="734"/>
      <c r="Q199" s="734"/>
      <c r="R199" s="731"/>
      <c r="S199" s="731"/>
      <c r="T199" s="731"/>
    </row>
    <row r="200" spans="1:20" s="723" customFormat="1" ht="22.5">
      <c r="A200" s="731"/>
      <c r="B200" s="639"/>
      <c r="C200" s="536" t="s">
        <v>1135</v>
      </c>
      <c r="D200" s="536" t="s">
        <v>1135</v>
      </c>
      <c r="E200" s="624" t="s">
        <v>1044</v>
      </c>
      <c r="F200" s="733" t="s">
        <v>1156</v>
      </c>
      <c r="G200" s="733" t="s">
        <v>1156</v>
      </c>
      <c r="H200" s="733" t="s">
        <v>1156</v>
      </c>
      <c r="I200" s="733" t="s">
        <v>1156</v>
      </c>
      <c r="J200" s="733" t="s">
        <v>1156</v>
      </c>
      <c r="K200" s="733" t="s">
        <v>1156</v>
      </c>
      <c r="L200" s="733" t="s">
        <v>1156</v>
      </c>
      <c r="M200" s="733" t="s">
        <v>1156</v>
      </c>
      <c r="N200" s="733" t="s">
        <v>1156</v>
      </c>
      <c r="O200" s="733" t="s">
        <v>1156</v>
      </c>
      <c r="P200" s="734"/>
      <c r="Q200" s="734"/>
      <c r="R200" s="731"/>
      <c r="S200" s="731"/>
      <c r="T200" s="731"/>
    </row>
    <row r="201" spans="1:20" s="723" customFormat="1" ht="22.5">
      <c r="A201" s="731"/>
      <c r="B201" s="639"/>
      <c r="C201" s="536" t="s">
        <v>1136</v>
      </c>
      <c r="D201" s="536" t="s">
        <v>1136</v>
      </c>
      <c r="E201" s="624" t="s">
        <v>1044</v>
      </c>
      <c r="F201" s="733" t="s">
        <v>1155</v>
      </c>
      <c r="G201" s="733" t="s">
        <v>1155</v>
      </c>
      <c r="H201" s="733" t="s">
        <v>1155</v>
      </c>
      <c r="I201" s="733" t="s">
        <v>1155</v>
      </c>
      <c r="J201" s="733" t="s">
        <v>1155</v>
      </c>
      <c r="K201" s="733" t="s">
        <v>1155</v>
      </c>
      <c r="L201" s="733" t="s">
        <v>1155</v>
      </c>
      <c r="M201" s="733" t="s">
        <v>1155</v>
      </c>
      <c r="N201" s="733" t="s">
        <v>1155</v>
      </c>
      <c r="O201" s="733" t="s">
        <v>1155</v>
      </c>
      <c r="P201" s="734"/>
      <c r="Q201" s="734"/>
      <c r="R201" s="731"/>
      <c r="S201" s="731"/>
      <c r="T201" s="731"/>
    </row>
    <row r="202" spans="1:20" s="723" customFormat="1" ht="12">
      <c r="A202" s="731"/>
      <c r="B202" s="639"/>
      <c r="C202" s="639" t="s">
        <v>1137</v>
      </c>
      <c r="D202" s="639" t="s">
        <v>1137</v>
      </c>
      <c r="E202" s="624" t="s">
        <v>1044</v>
      </c>
      <c r="F202" s="733" t="s">
        <v>1138</v>
      </c>
      <c r="G202" s="733" t="s">
        <v>1138</v>
      </c>
      <c r="H202" s="733" t="s">
        <v>1138</v>
      </c>
      <c r="I202" s="733" t="s">
        <v>1138</v>
      </c>
      <c r="J202" s="733" t="s">
        <v>1138</v>
      </c>
      <c r="K202" s="733" t="s">
        <v>1138</v>
      </c>
      <c r="L202" s="733" t="s">
        <v>1138</v>
      </c>
      <c r="M202" s="733" t="s">
        <v>1138</v>
      </c>
      <c r="N202" s="733" t="s">
        <v>1138</v>
      </c>
      <c r="O202" s="733" t="s">
        <v>1138</v>
      </c>
      <c r="P202" s="734"/>
      <c r="Q202" s="734"/>
      <c r="R202" s="731"/>
      <c r="S202" s="731"/>
      <c r="T202" s="731"/>
    </row>
    <row r="203" spans="1:20" s="723" customFormat="1" ht="12">
      <c r="A203" s="639">
        <v>2</v>
      </c>
      <c r="B203" s="536" t="s">
        <v>1011</v>
      </c>
      <c r="C203" s="733">
        <v>1</v>
      </c>
      <c r="D203" s="733">
        <v>1</v>
      </c>
      <c r="E203" s="624" t="s">
        <v>1040</v>
      </c>
      <c r="F203" s="733">
        <v>1</v>
      </c>
      <c r="G203" s="733">
        <v>1</v>
      </c>
      <c r="H203" s="733">
        <v>1</v>
      </c>
      <c r="I203" s="733">
        <v>1</v>
      </c>
      <c r="J203" s="733">
        <v>1</v>
      </c>
      <c r="K203" s="733">
        <v>1</v>
      </c>
      <c r="L203" s="733">
        <v>1</v>
      </c>
      <c r="M203" s="733">
        <v>1</v>
      </c>
      <c r="N203" s="733">
        <v>1</v>
      </c>
      <c r="O203" s="733">
        <v>1</v>
      </c>
      <c r="P203" s="734"/>
      <c r="Q203" s="734"/>
      <c r="R203" s="731"/>
      <c r="S203" s="731"/>
      <c r="T203" s="731"/>
    </row>
    <row r="204" spans="1:20" s="723" customFormat="1" ht="12">
      <c r="A204" s="731"/>
      <c r="B204" s="639"/>
      <c r="C204" s="639"/>
      <c r="D204" s="639"/>
      <c r="E204" s="624"/>
      <c r="F204" s="733"/>
      <c r="G204" s="733"/>
      <c r="H204" s="733"/>
      <c r="I204" s="733"/>
      <c r="J204" s="733"/>
      <c r="K204" s="733"/>
      <c r="L204" s="733"/>
      <c r="M204" s="733"/>
      <c r="N204" s="733"/>
      <c r="O204" s="733"/>
      <c r="P204" s="734"/>
      <c r="Q204" s="734"/>
      <c r="R204" s="731"/>
      <c r="S204" s="731"/>
      <c r="T204" s="731"/>
    </row>
    <row r="205" spans="1:20" s="723" customFormat="1" ht="12">
      <c r="A205" s="732">
        <v>16</v>
      </c>
      <c r="B205" s="736" t="s">
        <v>1012</v>
      </c>
      <c r="C205" s="639"/>
      <c r="D205" s="639"/>
      <c r="E205" s="624"/>
      <c r="F205" s="733"/>
      <c r="G205" s="733"/>
      <c r="H205" s="733"/>
      <c r="I205" s="733"/>
      <c r="J205" s="733"/>
      <c r="K205" s="733"/>
      <c r="L205" s="733"/>
      <c r="M205" s="733"/>
      <c r="N205" s="733"/>
      <c r="O205" s="733"/>
      <c r="P205" s="734"/>
      <c r="Q205" s="734"/>
      <c r="R205" s="731"/>
      <c r="S205" s="731"/>
      <c r="T205" s="731"/>
    </row>
    <row r="206" spans="1:20" s="723" customFormat="1" ht="25.5" customHeight="1">
      <c r="A206" s="639">
        <v>1</v>
      </c>
      <c r="B206" s="536" t="s">
        <v>1013</v>
      </c>
      <c r="C206" s="733">
        <v>1</v>
      </c>
      <c r="D206" s="733">
        <v>1</v>
      </c>
      <c r="E206" s="624" t="s">
        <v>1042</v>
      </c>
      <c r="F206" s="733">
        <v>0.98</v>
      </c>
      <c r="G206" s="733">
        <v>1</v>
      </c>
      <c r="H206" s="733">
        <v>1</v>
      </c>
      <c r="I206" s="733">
        <v>1</v>
      </c>
      <c r="J206" s="733">
        <v>1</v>
      </c>
      <c r="K206" s="733">
        <v>0.98</v>
      </c>
      <c r="L206" s="733">
        <v>1</v>
      </c>
      <c r="M206" s="733">
        <v>1</v>
      </c>
      <c r="N206" s="733">
        <v>1</v>
      </c>
      <c r="O206" s="733">
        <v>1</v>
      </c>
      <c r="P206" s="734"/>
      <c r="Q206" s="734"/>
      <c r="R206" s="731"/>
      <c r="S206" s="731"/>
      <c r="T206" s="731"/>
    </row>
    <row r="207" spans="1:20" s="723" customFormat="1" ht="24" customHeight="1">
      <c r="A207" s="639">
        <v>2</v>
      </c>
      <c r="B207" s="536" t="s">
        <v>1014</v>
      </c>
      <c r="C207" s="733">
        <v>1</v>
      </c>
      <c r="D207" s="733">
        <v>1</v>
      </c>
      <c r="E207" s="624" t="s">
        <v>1042</v>
      </c>
      <c r="F207" s="733">
        <v>1</v>
      </c>
      <c r="G207" s="733">
        <v>1</v>
      </c>
      <c r="H207" s="733">
        <v>1</v>
      </c>
      <c r="I207" s="733">
        <v>1</v>
      </c>
      <c r="J207" s="733">
        <v>1</v>
      </c>
      <c r="K207" s="733">
        <v>1</v>
      </c>
      <c r="L207" s="733">
        <v>1</v>
      </c>
      <c r="M207" s="733">
        <v>1</v>
      </c>
      <c r="N207" s="733">
        <v>1</v>
      </c>
      <c r="O207" s="733">
        <v>1</v>
      </c>
      <c r="P207" s="734"/>
      <c r="Q207" s="734"/>
      <c r="R207" s="731"/>
      <c r="S207" s="731"/>
      <c r="T207" s="731"/>
    </row>
    <row r="208" spans="1:20" s="723" customFormat="1" ht="24" customHeight="1">
      <c r="A208" s="639">
        <v>3</v>
      </c>
      <c r="B208" s="536" t="s">
        <v>1015</v>
      </c>
      <c r="C208" s="733">
        <v>1</v>
      </c>
      <c r="D208" s="733">
        <v>1</v>
      </c>
      <c r="E208" s="624" t="s">
        <v>1042</v>
      </c>
      <c r="F208" s="733">
        <v>1</v>
      </c>
      <c r="G208" s="733">
        <v>1</v>
      </c>
      <c r="H208" s="733">
        <v>1</v>
      </c>
      <c r="I208" s="733">
        <v>1</v>
      </c>
      <c r="J208" s="733">
        <v>1</v>
      </c>
      <c r="K208" s="733">
        <v>1</v>
      </c>
      <c r="L208" s="733">
        <v>1</v>
      </c>
      <c r="M208" s="733">
        <v>1</v>
      </c>
      <c r="N208" s="733">
        <v>1</v>
      </c>
      <c r="O208" s="733">
        <v>1</v>
      </c>
      <c r="P208" s="734"/>
      <c r="Q208" s="734"/>
      <c r="R208" s="731"/>
      <c r="S208" s="731"/>
      <c r="T208" s="731"/>
    </row>
    <row r="209" spans="1:20" s="723" customFormat="1" ht="24.75" customHeight="1">
      <c r="A209" s="639">
        <v>4</v>
      </c>
      <c r="B209" s="536" t="s">
        <v>1016</v>
      </c>
      <c r="C209" s="733">
        <v>1</v>
      </c>
      <c r="D209" s="733">
        <v>1</v>
      </c>
      <c r="E209" s="624" t="s">
        <v>1042</v>
      </c>
      <c r="F209" s="733">
        <v>1</v>
      </c>
      <c r="G209" s="733">
        <v>1</v>
      </c>
      <c r="H209" s="733">
        <v>1</v>
      </c>
      <c r="I209" s="733">
        <v>1</v>
      </c>
      <c r="J209" s="733">
        <v>1</v>
      </c>
      <c r="K209" s="733">
        <v>1</v>
      </c>
      <c r="L209" s="733">
        <v>1</v>
      </c>
      <c r="M209" s="733">
        <v>1</v>
      </c>
      <c r="N209" s="733">
        <v>1</v>
      </c>
      <c r="O209" s="733">
        <v>1</v>
      </c>
      <c r="P209" s="734"/>
      <c r="Q209" s="734"/>
      <c r="R209" s="731"/>
      <c r="S209" s="731"/>
      <c r="T209" s="731"/>
    </row>
    <row r="210" spans="1:20" s="723" customFormat="1" ht="24.75" customHeight="1">
      <c r="A210" s="639">
        <v>5</v>
      </c>
      <c r="B210" s="536" t="s">
        <v>1017</v>
      </c>
      <c r="C210" s="624" t="s">
        <v>1139</v>
      </c>
      <c r="D210" s="624" t="s">
        <v>1139</v>
      </c>
      <c r="E210" s="624" t="s">
        <v>1097</v>
      </c>
      <c r="F210" s="733">
        <v>0.3</v>
      </c>
      <c r="G210" s="733">
        <v>0.4</v>
      </c>
      <c r="H210" s="733">
        <v>0.4</v>
      </c>
      <c r="I210" s="733">
        <v>0.5</v>
      </c>
      <c r="J210" s="733">
        <v>0.6</v>
      </c>
      <c r="K210" s="733">
        <v>0.3</v>
      </c>
      <c r="L210" s="733">
        <v>0.4</v>
      </c>
      <c r="M210" s="733">
        <v>0.4</v>
      </c>
      <c r="N210" s="733">
        <v>0.5</v>
      </c>
      <c r="O210" s="733">
        <v>0.6</v>
      </c>
      <c r="P210" s="734"/>
      <c r="Q210" s="734"/>
      <c r="R210" s="731"/>
      <c r="S210" s="731"/>
      <c r="T210" s="731"/>
    </row>
    <row r="211" spans="1:20" s="723" customFormat="1" ht="12" customHeight="1">
      <c r="A211" s="639">
        <v>6</v>
      </c>
      <c r="B211" s="536" t="s">
        <v>1018</v>
      </c>
      <c r="C211" s="624" t="s">
        <v>1140</v>
      </c>
      <c r="D211" s="624" t="s">
        <v>1140</v>
      </c>
      <c r="E211" s="624" t="s">
        <v>1044</v>
      </c>
      <c r="F211" s="733">
        <v>0.92</v>
      </c>
      <c r="G211" s="733">
        <v>0.94</v>
      </c>
      <c r="H211" s="733">
        <v>0.95</v>
      </c>
      <c r="I211" s="733">
        <v>0.96</v>
      </c>
      <c r="J211" s="733">
        <v>0.97</v>
      </c>
      <c r="K211" s="733">
        <v>0.92</v>
      </c>
      <c r="L211" s="733">
        <v>0.94</v>
      </c>
      <c r="M211" s="733">
        <v>0.95</v>
      </c>
      <c r="N211" s="733">
        <v>0.96</v>
      </c>
      <c r="O211" s="733">
        <v>0.97</v>
      </c>
      <c r="P211" s="734"/>
      <c r="Q211" s="734"/>
      <c r="R211" s="731"/>
      <c r="S211" s="731"/>
      <c r="T211" s="731"/>
    </row>
    <row r="212" spans="1:20" s="723" customFormat="1" ht="24.75" customHeight="1">
      <c r="A212" s="639">
        <v>7</v>
      </c>
      <c r="B212" s="536" t="s">
        <v>1019</v>
      </c>
      <c r="C212" s="733">
        <v>1</v>
      </c>
      <c r="D212" s="733">
        <v>1</v>
      </c>
      <c r="E212" s="624" t="s">
        <v>1042</v>
      </c>
      <c r="F212" s="733">
        <v>1</v>
      </c>
      <c r="G212" s="733">
        <v>1</v>
      </c>
      <c r="H212" s="733">
        <v>1</v>
      </c>
      <c r="I212" s="733">
        <v>1</v>
      </c>
      <c r="J212" s="733">
        <v>1</v>
      </c>
      <c r="K212" s="733">
        <v>1</v>
      </c>
      <c r="L212" s="733">
        <v>1</v>
      </c>
      <c r="M212" s="733">
        <v>1</v>
      </c>
      <c r="N212" s="733">
        <v>1</v>
      </c>
      <c r="O212" s="733">
        <v>1</v>
      </c>
      <c r="P212" s="734"/>
      <c r="Q212" s="734"/>
      <c r="R212" s="731"/>
      <c r="S212" s="731"/>
      <c r="T212" s="731"/>
    </row>
    <row r="213" spans="1:20" s="723" customFormat="1" ht="24" customHeight="1">
      <c r="A213" s="639">
        <v>8</v>
      </c>
      <c r="B213" s="536" t="s">
        <v>1020</v>
      </c>
      <c r="C213" s="624" t="s">
        <v>1141</v>
      </c>
      <c r="D213" s="624" t="s">
        <v>1141</v>
      </c>
      <c r="E213" s="624"/>
      <c r="F213" s="733" t="s">
        <v>1142</v>
      </c>
      <c r="G213" s="733" t="s">
        <v>1142</v>
      </c>
      <c r="H213" s="733" t="s">
        <v>1143</v>
      </c>
      <c r="I213" s="733" t="s">
        <v>1143</v>
      </c>
      <c r="J213" s="733" t="s">
        <v>1143</v>
      </c>
      <c r="K213" s="733" t="s">
        <v>1142</v>
      </c>
      <c r="L213" s="733" t="s">
        <v>1142</v>
      </c>
      <c r="M213" s="733" t="s">
        <v>1143</v>
      </c>
      <c r="N213" s="733" t="s">
        <v>1144</v>
      </c>
      <c r="O213" s="733" t="s">
        <v>1143</v>
      </c>
      <c r="P213" s="734"/>
      <c r="Q213" s="734"/>
      <c r="R213" s="731"/>
      <c r="S213" s="731"/>
      <c r="T213" s="731"/>
    </row>
    <row r="214" spans="1:20" s="723" customFormat="1" ht="25.5" customHeight="1">
      <c r="A214" s="639">
        <v>9</v>
      </c>
      <c r="B214" s="536" t="s">
        <v>1021</v>
      </c>
      <c r="C214" s="733">
        <v>1</v>
      </c>
      <c r="D214" s="733">
        <v>1</v>
      </c>
      <c r="E214" s="624" t="s">
        <v>1042</v>
      </c>
      <c r="F214" s="733">
        <v>0.95</v>
      </c>
      <c r="G214" s="733">
        <v>0.98</v>
      </c>
      <c r="H214" s="733">
        <v>1</v>
      </c>
      <c r="I214" s="733">
        <v>1</v>
      </c>
      <c r="J214" s="733">
        <v>1</v>
      </c>
      <c r="K214" s="733">
        <v>0.95</v>
      </c>
      <c r="L214" s="733">
        <v>0.98</v>
      </c>
      <c r="M214" s="733">
        <v>1</v>
      </c>
      <c r="N214" s="733">
        <v>1</v>
      </c>
      <c r="O214" s="733">
        <v>1</v>
      </c>
      <c r="P214" s="734"/>
      <c r="Q214" s="734"/>
      <c r="R214" s="731"/>
      <c r="S214" s="731"/>
      <c r="T214" s="731"/>
    </row>
    <row r="215" spans="1:20" s="723" customFormat="1" ht="12">
      <c r="A215" s="731"/>
      <c r="B215" s="639"/>
      <c r="C215" s="639"/>
      <c r="D215" s="639"/>
      <c r="E215" s="624"/>
      <c r="F215" s="733"/>
      <c r="G215" s="733"/>
      <c r="H215" s="733"/>
      <c r="I215" s="733"/>
      <c r="J215" s="733"/>
      <c r="K215" s="733"/>
      <c r="L215" s="733"/>
      <c r="M215" s="733"/>
      <c r="N215" s="733"/>
      <c r="O215" s="733"/>
      <c r="P215" s="734"/>
      <c r="Q215" s="734"/>
      <c r="R215" s="731"/>
      <c r="S215" s="731"/>
      <c r="T215" s="731"/>
    </row>
    <row r="216" spans="1:20" s="723" customFormat="1" ht="12">
      <c r="A216" s="732">
        <v>17</v>
      </c>
      <c r="B216" s="736" t="s">
        <v>1022</v>
      </c>
      <c r="C216" s="639"/>
      <c r="D216" s="639"/>
      <c r="E216" s="624"/>
      <c r="F216" s="733"/>
      <c r="G216" s="733"/>
      <c r="H216" s="733"/>
      <c r="I216" s="733"/>
      <c r="J216" s="733"/>
      <c r="K216" s="733"/>
      <c r="L216" s="733"/>
      <c r="M216" s="733"/>
      <c r="N216" s="733"/>
      <c r="O216" s="733"/>
      <c r="P216" s="734"/>
      <c r="Q216" s="734"/>
      <c r="R216" s="731"/>
      <c r="S216" s="731"/>
      <c r="T216" s="731"/>
    </row>
    <row r="217" spans="1:20" s="723" customFormat="1" ht="24" customHeight="1">
      <c r="A217" s="639">
        <v>1</v>
      </c>
      <c r="B217" s="536" t="s">
        <v>1023</v>
      </c>
      <c r="C217" s="624" t="s">
        <v>1041</v>
      </c>
      <c r="D217" s="624" t="s">
        <v>1041</v>
      </c>
      <c r="E217" s="624" t="s">
        <v>1042</v>
      </c>
      <c r="F217" s="624" t="s">
        <v>1041</v>
      </c>
      <c r="G217" s="624" t="s">
        <v>1041</v>
      </c>
      <c r="H217" s="624" t="s">
        <v>1041</v>
      </c>
      <c r="I217" s="624" t="s">
        <v>1041</v>
      </c>
      <c r="J217" s="624" t="s">
        <v>1041</v>
      </c>
      <c r="K217" s="624" t="s">
        <v>1041</v>
      </c>
      <c r="L217" s="624" t="s">
        <v>1041</v>
      </c>
      <c r="M217" s="624" t="s">
        <v>1041</v>
      </c>
      <c r="N217" s="624" t="s">
        <v>1041</v>
      </c>
      <c r="O217" s="624" t="s">
        <v>1041</v>
      </c>
      <c r="P217" s="734"/>
      <c r="Q217" s="734"/>
      <c r="R217" s="731"/>
      <c r="S217" s="731"/>
      <c r="T217" s="731"/>
    </row>
    <row r="218" spans="1:20" s="723" customFormat="1" ht="36.75" customHeight="1">
      <c r="A218" s="639">
        <v>2</v>
      </c>
      <c r="B218" s="536" t="s">
        <v>1024</v>
      </c>
      <c r="C218" s="624" t="s">
        <v>1112</v>
      </c>
      <c r="D218" s="624" t="s">
        <v>1112</v>
      </c>
      <c r="E218" s="624" t="s">
        <v>1042</v>
      </c>
      <c r="F218" s="733">
        <v>1</v>
      </c>
      <c r="G218" s="733">
        <v>1</v>
      </c>
      <c r="H218" s="733">
        <v>1</v>
      </c>
      <c r="I218" s="733">
        <v>1</v>
      </c>
      <c r="J218" s="733">
        <v>1</v>
      </c>
      <c r="K218" s="733">
        <v>1</v>
      </c>
      <c r="L218" s="733">
        <v>1</v>
      </c>
      <c r="M218" s="733">
        <v>1</v>
      </c>
      <c r="N218" s="733">
        <v>1</v>
      </c>
      <c r="O218" s="733">
        <v>1</v>
      </c>
      <c r="P218" s="734"/>
      <c r="Q218" s="734"/>
      <c r="R218" s="731"/>
      <c r="S218" s="731"/>
      <c r="T218" s="731"/>
    </row>
    <row r="219" spans="1:20" s="723" customFormat="1" ht="31.5" customHeight="1">
      <c r="A219" s="639">
        <v>3</v>
      </c>
      <c r="B219" s="536" t="s">
        <v>1025</v>
      </c>
      <c r="C219" s="624" t="s">
        <v>1145</v>
      </c>
      <c r="D219" s="624" t="s">
        <v>1146</v>
      </c>
      <c r="E219" s="624" t="s">
        <v>1044</v>
      </c>
      <c r="F219" s="733">
        <v>0.8</v>
      </c>
      <c r="G219" s="733">
        <v>0.85</v>
      </c>
      <c r="H219" s="733">
        <v>0.9</v>
      </c>
      <c r="I219" s="733">
        <v>0.9</v>
      </c>
      <c r="J219" s="733">
        <v>0.9</v>
      </c>
      <c r="K219" s="733">
        <v>0.8</v>
      </c>
      <c r="L219" s="733">
        <v>0.85</v>
      </c>
      <c r="M219" s="733">
        <v>0.9</v>
      </c>
      <c r="N219" s="733">
        <v>0.9</v>
      </c>
      <c r="O219" s="733">
        <v>0.9</v>
      </c>
      <c r="P219" s="734"/>
      <c r="Q219" s="734"/>
      <c r="R219" s="731"/>
      <c r="S219" s="731"/>
      <c r="T219" s="731"/>
    </row>
    <row r="220" spans="1:20" s="723" customFormat="1" ht="12">
      <c r="A220" s="731"/>
      <c r="B220" s="639"/>
      <c r="C220" s="639"/>
      <c r="D220" s="639"/>
      <c r="E220" s="624"/>
      <c r="F220" s="733"/>
      <c r="G220" s="733"/>
      <c r="H220" s="733"/>
      <c r="I220" s="733"/>
      <c r="J220" s="733"/>
      <c r="K220" s="733"/>
      <c r="L220" s="733"/>
      <c r="M220" s="733"/>
      <c r="N220" s="733"/>
      <c r="O220" s="733"/>
      <c r="P220" s="734"/>
      <c r="Q220" s="734"/>
      <c r="R220" s="731"/>
      <c r="S220" s="731"/>
      <c r="T220" s="731"/>
    </row>
    <row r="221" spans="1:20" s="723" customFormat="1" ht="12">
      <c r="A221" s="732">
        <v>18</v>
      </c>
      <c r="B221" s="736" t="s">
        <v>1026</v>
      </c>
      <c r="C221" s="639"/>
      <c r="D221" s="639"/>
      <c r="E221" s="624"/>
      <c r="F221" s="733"/>
      <c r="G221" s="733"/>
      <c r="H221" s="733"/>
      <c r="I221" s="733"/>
      <c r="J221" s="733"/>
      <c r="K221" s="733"/>
      <c r="L221" s="733"/>
      <c r="M221" s="733"/>
      <c r="N221" s="733"/>
      <c r="O221" s="733"/>
      <c r="P221" s="734"/>
      <c r="Q221" s="734"/>
      <c r="R221" s="731"/>
      <c r="S221" s="731"/>
      <c r="T221" s="731"/>
    </row>
    <row r="222" spans="1:20" s="723" customFormat="1" ht="24.75" customHeight="1">
      <c r="A222" s="639">
        <v>1</v>
      </c>
      <c r="B222" s="536" t="s">
        <v>1027</v>
      </c>
      <c r="C222" s="624" t="s">
        <v>1141</v>
      </c>
      <c r="D222" s="624" t="s">
        <v>1141</v>
      </c>
      <c r="E222" s="624" t="s">
        <v>1042</v>
      </c>
      <c r="F222" s="624" t="s">
        <v>1141</v>
      </c>
      <c r="G222" s="624" t="s">
        <v>1141</v>
      </c>
      <c r="H222" s="624" t="s">
        <v>1141</v>
      </c>
      <c r="I222" s="624" t="s">
        <v>1141</v>
      </c>
      <c r="J222" s="624" t="s">
        <v>1141</v>
      </c>
      <c r="K222" s="624" t="s">
        <v>1141</v>
      </c>
      <c r="L222" s="624" t="s">
        <v>1141</v>
      </c>
      <c r="M222" s="624" t="s">
        <v>1141</v>
      </c>
      <c r="N222" s="624" t="s">
        <v>1141</v>
      </c>
      <c r="O222" s="624" t="s">
        <v>1141</v>
      </c>
      <c r="P222" s="734"/>
      <c r="Q222" s="734"/>
      <c r="R222" s="731"/>
      <c r="S222" s="731"/>
      <c r="T222" s="731"/>
    </row>
    <row r="223" spans="1:20" s="723" customFormat="1" ht="12">
      <c r="A223" s="731"/>
      <c r="B223" s="639"/>
      <c r="C223" s="639"/>
      <c r="D223" s="639"/>
      <c r="E223" s="624"/>
      <c r="F223" s="733"/>
      <c r="G223" s="733"/>
      <c r="H223" s="733"/>
      <c r="I223" s="733"/>
      <c r="J223" s="733"/>
      <c r="K223" s="733"/>
      <c r="L223" s="733"/>
      <c r="M223" s="733"/>
      <c r="N223" s="733"/>
      <c r="O223" s="733"/>
      <c r="P223" s="734"/>
      <c r="Q223" s="734"/>
      <c r="R223" s="731"/>
      <c r="S223" s="731"/>
      <c r="T223" s="731"/>
    </row>
    <row r="224" spans="1:20" s="723" customFormat="1" ht="12">
      <c r="A224" s="732">
        <v>19</v>
      </c>
      <c r="B224" s="736" t="s">
        <v>1028</v>
      </c>
      <c r="C224" s="639"/>
      <c r="D224" s="639"/>
      <c r="E224" s="624"/>
      <c r="F224" s="733"/>
      <c r="G224" s="733"/>
      <c r="H224" s="733"/>
      <c r="I224" s="733"/>
      <c r="J224" s="733"/>
      <c r="K224" s="733"/>
      <c r="L224" s="733"/>
      <c r="M224" s="733"/>
      <c r="N224" s="733"/>
      <c r="O224" s="733"/>
      <c r="P224" s="734"/>
      <c r="Q224" s="734"/>
      <c r="R224" s="731"/>
      <c r="S224" s="731"/>
      <c r="T224" s="731"/>
    </row>
    <row r="225" spans="1:20" s="723" customFormat="1" ht="24.75" customHeight="1">
      <c r="A225" s="639">
        <v>1</v>
      </c>
      <c r="B225" s="536" t="s">
        <v>1029</v>
      </c>
      <c r="C225" s="624" t="s">
        <v>1147</v>
      </c>
      <c r="D225" s="624" t="s">
        <v>1147</v>
      </c>
      <c r="E225" s="624" t="s">
        <v>1097</v>
      </c>
      <c r="F225" s="733">
        <v>0.6</v>
      </c>
      <c r="G225" s="733">
        <v>0.65</v>
      </c>
      <c r="H225" s="733">
        <v>0.7</v>
      </c>
      <c r="I225" s="733">
        <v>0.8</v>
      </c>
      <c r="J225" s="733">
        <v>0.8</v>
      </c>
      <c r="K225" s="733">
        <v>0.6</v>
      </c>
      <c r="L225" s="733">
        <v>0.65</v>
      </c>
      <c r="M225" s="733">
        <v>0.7</v>
      </c>
      <c r="N225" s="733">
        <v>0.8</v>
      </c>
      <c r="O225" s="733">
        <v>0.8</v>
      </c>
      <c r="P225" s="734"/>
      <c r="Q225" s="734"/>
      <c r="R225" s="731"/>
      <c r="S225" s="731"/>
      <c r="T225" s="731"/>
    </row>
    <row r="226" spans="1:20" s="723" customFormat="1" ht="18.75" customHeight="1">
      <c r="A226" s="639">
        <v>2</v>
      </c>
      <c r="B226" s="536" t="s">
        <v>1030</v>
      </c>
      <c r="C226" s="733">
        <v>1</v>
      </c>
      <c r="D226" s="733">
        <v>1</v>
      </c>
      <c r="E226" s="624" t="s">
        <v>1097</v>
      </c>
      <c r="F226" s="733">
        <v>0.6</v>
      </c>
      <c r="G226" s="733">
        <v>0.75</v>
      </c>
      <c r="H226" s="733">
        <v>0.8</v>
      </c>
      <c r="I226" s="733">
        <v>0.9</v>
      </c>
      <c r="J226" s="733">
        <v>1</v>
      </c>
      <c r="K226" s="733">
        <v>0.6</v>
      </c>
      <c r="L226" s="733">
        <v>0.75</v>
      </c>
      <c r="M226" s="733">
        <v>0.8</v>
      </c>
      <c r="N226" s="733">
        <v>0.9</v>
      </c>
      <c r="O226" s="733">
        <v>1</v>
      </c>
      <c r="P226" s="734"/>
      <c r="Q226" s="734"/>
      <c r="R226" s="731"/>
      <c r="S226" s="731"/>
      <c r="T226" s="731"/>
    </row>
    <row r="227" spans="1:20" s="723" customFormat="1" ht="33.75">
      <c r="A227" s="639">
        <v>3</v>
      </c>
      <c r="B227" s="536" t="s">
        <v>1031</v>
      </c>
      <c r="C227" s="733">
        <v>1</v>
      </c>
      <c r="D227" s="733">
        <v>1</v>
      </c>
      <c r="E227" s="624" t="s">
        <v>1097</v>
      </c>
      <c r="F227" s="733">
        <v>0.9</v>
      </c>
      <c r="G227" s="733">
        <v>0.9</v>
      </c>
      <c r="H227" s="733">
        <v>0.95</v>
      </c>
      <c r="I227" s="733">
        <v>1</v>
      </c>
      <c r="J227" s="733">
        <v>1</v>
      </c>
      <c r="K227" s="733">
        <v>0.9</v>
      </c>
      <c r="L227" s="733">
        <v>0.9</v>
      </c>
      <c r="M227" s="733">
        <v>0.95</v>
      </c>
      <c r="N227" s="733">
        <v>1</v>
      </c>
      <c r="O227" s="733">
        <v>1</v>
      </c>
      <c r="P227" s="734"/>
      <c r="Q227" s="734"/>
      <c r="R227" s="731"/>
      <c r="S227" s="731"/>
      <c r="T227" s="731"/>
    </row>
    <row r="228" spans="1:20" s="723" customFormat="1" ht="12">
      <c r="A228" s="731"/>
      <c r="B228" s="639"/>
      <c r="C228" s="639"/>
      <c r="D228" s="639"/>
      <c r="E228" s="624"/>
      <c r="F228" s="733"/>
      <c r="G228" s="733"/>
      <c r="H228" s="733"/>
      <c r="I228" s="733"/>
      <c r="J228" s="733"/>
      <c r="K228" s="733"/>
      <c r="L228" s="733"/>
      <c r="M228" s="733"/>
      <c r="N228" s="733"/>
      <c r="O228" s="733"/>
      <c r="P228" s="734"/>
      <c r="Q228" s="734"/>
      <c r="R228" s="731"/>
      <c r="S228" s="731"/>
      <c r="T228" s="731"/>
    </row>
    <row r="229" spans="1:20" s="723" customFormat="1" ht="12">
      <c r="A229" s="732">
        <v>20</v>
      </c>
      <c r="B229" s="736" t="s">
        <v>1032</v>
      </c>
      <c r="C229" s="639"/>
      <c r="D229" s="639"/>
      <c r="E229" s="624"/>
      <c r="F229" s="733"/>
      <c r="G229" s="733"/>
      <c r="H229" s="733"/>
      <c r="I229" s="733"/>
      <c r="J229" s="733"/>
      <c r="K229" s="733"/>
      <c r="L229" s="733"/>
      <c r="M229" s="733"/>
      <c r="N229" s="733"/>
      <c r="O229" s="733"/>
      <c r="P229" s="734"/>
      <c r="Q229" s="734"/>
      <c r="R229" s="731"/>
      <c r="S229" s="731"/>
      <c r="T229" s="731"/>
    </row>
    <row r="230" spans="1:20" s="723" customFormat="1" ht="26.25" customHeight="1">
      <c r="A230" s="639">
        <v>1</v>
      </c>
      <c r="B230" s="536" t="s">
        <v>1033</v>
      </c>
      <c r="C230" s="733">
        <v>1</v>
      </c>
      <c r="D230" s="733">
        <v>1</v>
      </c>
      <c r="E230" s="624" t="s">
        <v>1044</v>
      </c>
      <c r="F230" s="733">
        <v>1</v>
      </c>
      <c r="G230" s="733">
        <v>1</v>
      </c>
      <c r="H230" s="733">
        <v>1</v>
      </c>
      <c r="I230" s="733">
        <v>1</v>
      </c>
      <c r="J230" s="733">
        <v>1</v>
      </c>
      <c r="K230" s="733">
        <v>1</v>
      </c>
      <c r="L230" s="733">
        <v>1</v>
      </c>
      <c r="M230" s="733">
        <v>1</v>
      </c>
      <c r="N230" s="733">
        <v>1</v>
      </c>
      <c r="O230" s="733">
        <v>1</v>
      </c>
      <c r="P230" s="734"/>
      <c r="Q230" s="734"/>
      <c r="R230" s="731"/>
      <c r="S230" s="731"/>
      <c r="T230" s="731"/>
    </row>
    <row r="231" spans="1:20" s="723" customFormat="1" ht="25.5" customHeight="1">
      <c r="A231" s="639">
        <v>2</v>
      </c>
      <c r="B231" s="536" t="s">
        <v>1034</v>
      </c>
      <c r="C231" s="733">
        <v>1</v>
      </c>
      <c r="D231" s="733">
        <v>1</v>
      </c>
      <c r="E231" s="624" t="s">
        <v>1044</v>
      </c>
      <c r="F231" s="733">
        <v>1</v>
      </c>
      <c r="G231" s="733">
        <v>1</v>
      </c>
      <c r="H231" s="733">
        <v>1</v>
      </c>
      <c r="I231" s="733">
        <v>1</v>
      </c>
      <c r="J231" s="733">
        <v>1</v>
      </c>
      <c r="K231" s="733">
        <v>1</v>
      </c>
      <c r="L231" s="733">
        <v>1</v>
      </c>
      <c r="M231" s="733">
        <v>1</v>
      </c>
      <c r="N231" s="733">
        <v>1</v>
      </c>
      <c r="O231" s="733">
        <v>1</v>
      </c>
      <c r="P231" s="734"/>
      <c r="Q231" s="734"/>
      <c r="R231" s="731"/>
      <c r="S231" s="731"/>
      <c r="T231" s="731"/>
    </row>
    <row r="232" spans="1:20" s="723" customFormat="1" ht="12">
      <c r="A232" s="731"/>
      <c r="B232" s="639"/>
      <c r="C232" s="639"/>
      <c r="D232" s="639"/>
      <c r="E232" s="624"/>
      <c r="F232" s="733"/>
      <c r="G232" s="733"/>
      <c r="H232" s="733"/>
      <c r="I232" s="733"/>
      <c r="J232" s="733"/>
      <c r="K232" s="733"/>
      <c r="L232" s="733"/>
      <c r="M232" s="733"/>
      <c r="N232" s="733"/>
      <c r="O232" s="733"/>
      <c r="P232" s="734"/>
      <c r="Q232" s="734"/>
      <c r="R232" s="731"/>
      <c r="S232" s="731"/>
      <c r="T232" s="731"/>
    </row>
    <row r="233" spans="1:20" s="723" customFormat="1" ht="25.5" customHeight="1">
      <c r="A233" s="736">
        <v>21</v>
      </c>
      <c r="B233" s="646" t="s">
        <v>1035</v>
      </c>
      <c r="C233" s="639"/>
      <c r="D233" s="639"/>
      <c r="E233" s="624"/>
      <c r="F233" s="733"/>
      <c r="G233" s="733"/>
      <c r="H233" s="733"/>
      <c r="I233" s="733"/>
      <c r="J233" s="733"/>
      <c r="K233" s="733"/>
      <c r="L233" s="733"/>
      <c r="M233" s="733"/>
      <c r="N233" s="733"/>
      <c r="O233" s="733"/>
      <c r="P233" s="734"/>
      <c r="Q233" s="734"/>
      <c r="R233" s="731"/>
      <c r="S233" s="731"/>
      <c r="T233" s="731"/>
    </row>
    <row r="234" spans="1:20" s="723" customFormat="1" ht="18" customHeight="1">
      <c r="A234" s="639">
        <v>1</v>
      </c>
      <c r="B234" s="536" t="s">
        <v>1036</v>
      </c>
      <c r="C234" s="624" t="s">
        <v>1063</v>
      </c>
      <c r="D234" s="624" t="s">
        <v>1063</v>
      </c>
      <c r="E234" s="624" t="s">
        <v>1064</v>
      </c>
      <c r="F234" s="624" t="s">
        <v>1063</v>
      </c>
      <c r="G234" s="624" t="s">
        <v>1063</v>
      </c>
      <c r="H234" s="624" t="s">
        <v>1063</v>
      </c>
      <c r="I234" s="624" t="s">
        <v>1063</v>
      </c>
      <c r="J234" s="624" t="s">
        <v>1063</v>
      </c>
      <c r="K234" s="624" t="s">
        <v>1063</v>
      </c>
      <c r="L234" s="624" t="s">
        <v>1063</v>
      </c>
      <c r="M234" s="624" t="s">
        <v>1063</v>
      </c>
      <c r="N234" s="624" t="s">
        <v>1063</v>
      </c>
      <c r="O234" s="624" t="s">
        <v>1063</v>
      </c>
      <c r="P234" s="734"/>
      <c r="Q234" s="734"/>
      <c r="R234" s="731"/>
      <c r="S234" s="731"/>
      <c r="T234" s="731"/>
    </row>
    <row r="235" spans="1:20" s="723" customFormat="1" ht="45">
      <c r="A235" s="639">
        <v>2</v>
      </c>
      <c r="B235" s="536" t="s">
        <v>1153</v>
      </c>
      <c r="C235" s="536" t="s">
        <v>1148</v>
      </c>
      <c r="D235" s="536" t="s">
        <v>1148</v>
      </c>
      <c r="E235" s="624" t="s">
        <v>1064</v>
      </c>
      <c r="F235" s="733">
        <v>1</v>
      </c>
      <c r="G235" s="733">
        <v>1</v>
      </c>
      <c r="H235" s="733">
        <v>1</v>
      </c>
      <c r="I235" s="733">
        <v>1</v>
      </c>
      <c r="J235" s="733">
        <v>1</v>
      </c>
      <c r="K235" s="733">
        <v>1</v>
      </c>
      <c r="L235" s="733">
        <v>1</v>
      </c>
      <c r="M235" s="733">
        <v>1</v>
      </c>
      <c r="N235" s="733">
        <v>1</v>
      </c>
      <c r="O235" s="733">
        <v>1</v>
      </c>
      <c r="P235" s="734"/>
      <c r="Q235" s="734"/>
      <c r="R235" s="731"/>
      <c r="S235" s="731"/>
      <c r="T235" s="731"/>
    </row>
    <row r="236" spans="1:20" s="723" customFormat="1" ht="42.75" customHeight="1">
      <c r="A236" s="639">
        <v>3</v>
      </c>
      <c r="B236" s="536" t="s">
        <v>1037</v>
      </c>
      <c r="C236" s="536" t="s">
        <v>1149</v>
      </c>
      <c r="D236" s="536" t="s">
        <v>1149</v>
      </c>
      <c r="E236" s="624" t="s">
        <v>1064</v>
      </c>
      <c r="F236" s="733">
        <v>0.2</v>
      </c>
      <c r="G236" s="733">
        <v>0.45</v>
      </c>
      <c r="H236" s="733">
        <v>0.55000000000000004</v>
      </c>
      <c r="I236" s="733">
        <v>0.6</v>
      </c>
      <c r="J236" s="733">
        <v>0.6</v>
      </c>
      <c r="K236" s="733">
        <v>0.2</v>
      </c>
      <c r="L236" s="733">
        <v>0.45</v>
      </c>
      <c r="M236" s="733">
        <v>0.55000000000000004</v>
      </c>
      <c r="N236" s="733">
        <v>0.6</v>
      </c>
      <c r="O236" s="733">
        <v>0.6</v>
      </c>
      <c r="P236" s="734"/>
      <c r="Q236" s="734"/>
      <c r="R236" s="731"/>
      <c r="S236" s="731"/>
      <c r="T236" s="731"/>
    </row>
    <row r="237" spans="1:20" s="723" customFormat="1" ht="25.5" customHeight="1">
      <c r="A237" s="639">
        <v>4</v>
      </c>
      <c r="B237" s="536" t="s">
        <v>1038</v>
      </c>
      <c r="C237" s="733">
        <v>0.75</v>
      </c>
      <c r="D237" s="733">
        <v>0.75</v>
      </c>
      <c r="E237" s="624" t="s">
        <v>1040</v>
      </c>
      <c r="F237" s="733">
        <v>0.5</v>
      </c>
      <c r="G237" s="733">
        <v>0.5</v>
      </c>
      <c r="H237" s="733">
        <v>0.6</v>
      </c>
      <c r="I237" s="733">
        <v>0.6</v>
      </c>
      <c r="J237" s="733">
        <v>0.6</v>
      </c>
      <c r="K237" s="733">
        <v>0.5</v>
      </c>
      <c r="L237" s="733">
        <v>0.5</v>
      </c>
      <c r="M237" s="733">
        <v>0.6</v>
      </c>
      <c r="N237" s="733">
        <v>0.6</v>
      </c>
      <c r="O237" s="733">
        <v>0.6</v>
      </c>
      <c r="P237" s="734"/>
      <c r="Q237" s="734"/>
      <c r="R237" s="731"/>
      <c r="S237" s="731"/>
      <c r="T237" s="731"/>
    </row>
    <row r="238" spans="1:20" s="723" customFormat="1" ht="54" customHeight="1">
      <c r="A238" s="639">
        <v>5</v>
      </c>
      <c r="B238" s="536" t="s">
        <v>1039</v>
      </c>
      <c r="C238" s="733">
        <v>0.75</v>
      </c>
      <c r="D238" s="733">
        <v>0.75</v>
      </c>
      <c r="E238" s="624" t="s">
        <v>1044</v>
      </c>
      <c r="F238" s="733">
        <v>0.45</v>
      </c>
      <c r="G238" s="733">
        <v>0.55000000000000004</v>
      </c>
      <c r="H238" s="733">
        <v>0.65</v>
      </c>
      <c r="I238" s="733">
        <v>0.75</v>
      </c>
      <c r="J238" s="733">
        <v>0.75</v>
      </c>
      <c r="K238" s="733">
        <v>0.45</v>
      </c>
      <c r="L238" s="733">
        <v>0.55000000000000004</v>
      </c>
      <c r="M238" s="733">
        <v>0.65</v>
      </c>
      <c r="N238" s="733">
        <v>0.75</v>
      </c>
      <c r="O238" s="733">
        <v>0.75</v>
      </c>
      <c r="P238" s="734"/>
      <c r="Q238" s="734"/>
      <c r="R238" s="731"/>
      <c r="S238" s="731"/>
      <c r="T238" s="731"/>
    </row>
    <row r="239" spans="1:20" s="723" customFormat="1" ht="12">
      <c r="A239" s="731"/>
      <c r="B239" s="639"/>
      <c r="C239" s="536"/>
      <c r="D239" s="536"/>
      <c r="E239" s="639"/>
      <c r="F239" s="639"/>
      <c r="G239" s="731"/>
      <c r="H239" s="731"/>
      <c r="I239" s="731"/>
      <c r="J239" s="731"/>
      <c r="K239" s="731"/>
      <c r="L239" s="731"/>
      <c r="M239" s="731"/>
      <c r="N239" s="731"/>
      <c r="O239" s="731"/>
      <c r="P239" s="731"/>
      <c r="Q239" s="731"/>
      <c r="R239" s="731"/>
      <c r="S239" s="731"/>
      <c r="T239" s="731"/>
    </row>
  </sheetData>
  <mergeCells count="11">
    <mergeCell ref="A2:T2"/>
    <mergeCell ref="A3:T3"/>
    <mergeCell ref="A4:T4"/>
    <mergeCell ref="A6:A7"/>
    <mergeCell ref="B6:B7"/>
    <mergeCell ref="C6:C7"/>
    <mergeCell ref="D6:D7"/>
    <mergeCell ref="E6:E7"/>
    <mergeCell ref="F6:J6"/>
    <mergeCell ref="K6:O6"/>
    <mergeCell ref="P6:T6"/>
  </mergeCells>
  <pageMargins left="0.23622047244094491" right="0.23622047244094491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23"/>
  <sheetViews>
    <sheetView workbookViewId="0">
      <selection activeCell="F19" sqref="F19"/>
    </sheetView>
  </sheetViews>
  <sheetFormatPr defaultRowHeight="12.75"/>
  <cols>
    <col min="1" max="1" width="5.140625" style="661" customWidth="1"/>
    <col min="2" max="2" width="21.28515625" style="661" customWidth="1"/>
    <col min="3" max="3" width="15.28515625" style="661" customWidth="1"/>
    <col min="4" max="5" width="15" style="661" customWidth="1"/>
    <col min="6" max="6" width="14.7109375" style="661" customWidth="1"/>
    <col min="7" max="7" width="15.140625" style="661" customWidth="1"/>
    <col min="8" max="10" width="15.5703125" style="661" customWidth="1"/>
    <col min="11" max="11" width="15.140625" style="661" customWidth="1"/>
    <col min="12" max="12" width="15" style="661" bestFit="1" customWidth="1"/>
    <col min="13" max="13" width="4.85546875" style="692" customWidth="1"/>
    <col min="14" max="14" width="5.140625" style="692" customWidth="1"/>
    <col min="15" max="15" width="4.7109375" style="692" customWidth="1"/>
    <col min="16" max="16" width="3.85546875" style="692" customWidth="1"/>
    <col min="17" max="17" width="4.85546875" style="692" customWidth="1"/>
    <col min="18" max="18" width="8" style="661" customWidth="1"/>
    <col min="19" max="19" width="8.7109375" style="661" customWidth="1"/>
    <col min="20" max="20" width="9.140625" style="661"/>
    <col min="21" max="21" width="16.28515625" style="661" bestFit="1" customWidth="1"/>
    <col min="22" max="22" width="18" style="661" bestFit="1" customWidth="1"/>
    <col min="23" max="23" width="9.140625" style="661"/>
    <col min="24" max="24" width="16.28515625" style="661" bestFit="1" customWidth="1"/>
    <col min="25" max="25" width="18.28515625" style="661" customWidth="1"/>
    <col min="26" max="26" width="7" style="661" customWidth="1"/>
    <col min="27" max="16384" width="9.140625" style="661"/>
  </cols>
  <sheetData>
    <row r="1" spans="1:25" ht="15">
      <c r="A1" s="831" t="s">
        <v>854</v>
      </c>
      <c r="B1" s="831"/>
      <c r="C1" s="831"/>
      <c r="D1" s="831"/>
      <c r="E1" s="831"/>
      <c r="F1" s="831"/>
      <c r="G1" s="831"/>
      <c r="H1" s="831"/>
      <c r="I1" s="831"/>
      <c r="J1" s="831"/>
      <c r="K1" s="831"/>
      <c r="L1" s="831"/>
      <c r="M1" s="831"/>
      <c r="N1" s="831"/>
      <c r="O1" s="831"/>
      <c r="P1" s="831"/>
      <c r="Q1" s="831"/>
      <c r="R1" s="831"/>
      <c r="S1" s="831"/>
    </row>
    <row r="2" spans="1:25" ht="14.25">
      <c r="A2" s="836" t="s">
        <v>1158</v>
      </c>
      <c r="B2" s="836"/>
      <c r="C2" s="836"/>
      <c r="D2" s="836"/>
      <c r="E2" s="836"/>
      <c r="F2" s="836"/>
      <c r="G2" s="836"/>
      <c r="H2" s="836"/>
      <c r="I2" s="836"/>
      <c r="J2" s="836"/>
      <c r="K2" s="836"/>
      <c r="L2" s="836"/>
      <c r="M2" s="836"/>
      <c r="N2" s="836"/>
      <c r="O2" s="836"/>
      <c r="P2" s="836"/>
      <c r="Q2" s="836"/>
      <c r="R2" s="836"/>
      <c r="S2" s="836"/>
    </row>
    <row r="3" spans="1:25" ht="14.25">
      <c r="A3" s="836" t="s">
        <v>832</v>
      </c>
      <c r="B3" s="836"/>
      <c r="C3" s="836"/>
      <c r="D3" s="836"/>
      <c r="E3" s="836"/>
      <c r="F3" s="836"/>
      <c r="G3" s="836"/>
      <c r="H3" s="836"/>
      <c r="I3" s="836"/>
      <c r="J3" s="836"/>
      <c r="K3" s="836"/>
      <c r="L3" s="836"/>
      <c r="M3" s="836"/>
      <c r="N3" s="836"/>
      <c r="O3" s="836"/>
      <c r="P3" s="836"/>
      <c r="Q3" s="836"/>
      <c r="R3" s="836"/>
      <c r="S3" s="836"/>
    </row>
    <row r="5" spans="1:25" s="748" customFormat="1" ht="27.75" customHeight="1">
      <c r="A5" s="832" t="s">
        <v>176</v>
      </c>
      <c r="B5" s="837" t="s">
        <v>833</v>
      </c>
      <c r="C5" s="833" t="s">
        <v>834</v>
      </c>
      <c r="D5" s="833"/>
      <c r="E5" s="833"/>
      <c r="F5" s="833"/>
      <c r="G5" s="833"/>
      <c r="H5" s="833" t="s">
        <v>835</v>
      </c>
      <c r="I5" s="833"/>
      <c r="J5" s="833"/>
      <c r="K5" s="833"/>
      <c r="L5" s="833"/>
      <c r="M5" s="839" t="s">
        <v>836</v>
      </c>
      <c r="N5" s="840"/>
      <c r="O5" s="840"/>
      <c r="P5" s="840"/>
      <c r="Q5" s="841"/>
      <c r="R5" s="842" t="s">
        <v>837</v>
      </c>
      <c r="S5" s="843"/>
    </row>
    <row r="6" spans="1:25" s="748" customFormat="1">
      <c r="A6" s="832"/>
      <c r="B6" s="838"/>
      <c r="C6" s="753">
        <v>2011</v>
      </c>
      <c r="D6" s="753">
        <v>2012</v>
      </c>
      <c r="E6" s="753">
        <v>2013</v>
      </c>
      <c r="F6" s="753">
        <v>2014</v>
      </c>
      <c r="G6" s="753">
        <v>2015</v>
      </c>
      <c r="H6" s="753">
        <v>1</v>
      </c>
      <c r="I6" s="753">
        <v>2</v>
      </c>
      <c r="J6" s="753">
        <v>3</v>
      </c>
      <c r="K6" s="753">
        <v>4</v>
      </c>
      <c r="L6" s="753">
        <v>5</v>
      </c>
      <c r="M6" s="750">
        <v>1</v>
      </c>
      <c r="N6" s="750">
        <v>2</v>
      </c>
      <c r="O6" s="750">
        <v>3</v>
      </c>
      <c r="P6" s="750">
        <v>4</v>
      </c>
      <c r="Q6" s="750">
        <v>5</v>
      </c>
      <c r="R6" s="753" t="s">
        <v>838</v>
      </c>
      <c r="S6" s="753" t="s">
        <v>839</v>
      </c>
    </row>
    <row r="7" spans="1:25" s="748" customFormat="1">
      <c r="A7" s="751" t="s">
        <v>9</v>
      </c>
      <c r="B7" s="751" t="s">
        <v>10</v>
      </c>
      <c r="C7" s="751" t="s">
        <v>11</v>
      </c>
      <c r="D7" s="751" t="s">
        <v>177</v>
      </c>
      <c r="E7" s="751" t="s">
        <v>178</v>
      </c>
      <c r="F7" s="751" t="s">
        <v>179</v>
      </c>
      <c r="G7" s="751" t="s">
        <v>180</v>
      </c>
      <c r="H7" s="751" t="s">
        <v>12</v>
      </c>
      <c r="I7" s="751" t="s">
        <v>181</v>
      </c>
      <c r="J7" s="751" t="s">
        <v>13</v>
      </c>
      <c r="K7" s="751" t="s">
        <v>251</v>
      </c>
      <c r="L7" s="751" t="s">
        <v>14</v>
      </c>
      <c r="M7" s="752" t="s">
        <v>252</v>
      </c>
      <c r="N7" s="752" t="s">
        <v>15</v>
      </c>
      <c r="O7" s="752" t="s">
        <v>253</v>
      </c>
      <c r="P7" s="752" t="s">
        <v>16</v>
      </c>
      <c r="Q7" s="752" t="s">
        <v>254</v>
      </c>
      <c r="R7" s="752" t="s">
        <v>17</v>
      </c>
      <c r="S7" s="752" t="s">
        <v>255</v>
      </c>
    </row>
    <row r="8" spans="1:25">
      <c r="A8" s="679" t="s">
        <v>840</v>
      </c>
      <c r="B8" s="679"/>
      <c r="C8" s="680">
        <f>C9+C14</f>
        <v>46116437004</v>
      </c>
      <c r="D8" s="680">
        <f t="shared" ref="D8:L8" si="0">D9+D14</f>
        <v>66058819850</v>
      </c>
      <c r="E8" s="680">
        <f t="shared" si="0"/>
        <v>86920411080</v>
      </c>
      <c r="F8" s="680">
        <f t="shared" si="0"/>
        <v>79899240000</v>
      </c>
      <c r="G8" s="680">
        <f t="shared" si="0"/>
        <v>64668260000</v>
      </c>
      <c r="H8" s="680">
        <f t="shared" si="0"/>
        <v>43006618643</v>
      </c>
      <c r="I8" s="680">
        <f t="shared" si="0"/>
        <v>61411425057</v>
      </c>
      <c r="J8" s="680">
        <f t="shared" si="0"/>
        <v>78112463790</v>
      </c>
      <c r="K8" s="680">
        <f t="shared" si="0"/>
        <v>69175481727</v>
      </c>
      <c r="L8" s="680">
        <f t="shared" si="0"/>
        <v>60424850664</v>
      </c>
      <c r="M8" s="681"/>
      <c r="N8" s="681"/>
      <c r="O8" s="681"/>
      <c r="P8" s="681"/>
      <c r="Q8" s="681"/>
      <c r="R8" s="662"/>
      <c r="S8" s="662"/>
    </row>
    <row r="9" spans="1:25">
      <c r="A9" s="678" t="s">
        <v>841</v>
      </c>
      <c r="B9" s="682" t="s">
        <v>842</v>
      </c>
      <c r="C9" s="671">
        <f>C10</f>
        <v>39352001004</v>
      </c>
      <c r="D9" s="671">
        <f t="shared" ref="D9:L9" si="1">D10</f>
        <v>60479800850</v>
      </c>
      <c r="E9" s="671">
        <f t="shared" si="1"/>
        <v>74512167080</v>
      </c>
      <c r="F9" s="671">
        <f t="shared" si="1"/>
        <v>75903120000</v>
      </c>
      <c r="G9" s="671">
        <f t="shared" si="1"/>
        <v>61071352000</v>
      </c>
      <c r="H9" s="671">
        <f t="shared" si="1"/>
        <v>37439237259</v>
      </c>
      <c r="I9" s="671">
        <f t="shared" si="1"/>
        <v>57432786957</v>
      </c>
      <c r="J9" s="671">
        <f t="shared" si="1"/>
        <v>66200776960</v>
      </c>
      <c r="K9" s="671">
        <f t="shared" si="1"/>
        <v>65264365727</v>
      </c>
      <c r="L9" s="671">
        <f t="shared" si="1"/>
        <v>56877284574</v>
      </c>
      <c r="M9" s="683">
        <f>H9/C9</f>
        <v>0.95139348200347995</v>
      </c>
      <c r="N9" s="683">
        <f>I9/D9</f>
        <v>0.94961931338766969</v>
      </c>
      <c r="O9" s="683">
        <f>J9/E9</f>
        <v>0.888455933497727</v>
      </c>
      <c r="P9" s="683">
        <f>K9/F9</f>
        <v>0.85983772112398016</v>
      </c>
      <c r="Q9" s="683">
        <f>L9/G9</f>
        <v>0.93132512563337388</v>
      </c>
      <c r="R9" s="680"/>
      <c r="S9" s="662"/>
      <c r="U9" s="684"/>
      <c r="V9" s="685"/>
      <c r="X9" s="684"/>
      <c r="Y9" s="685"/>
    </row>
    <row r="10" spans="1:25">
      <c r="A10" s="678"/>
      <c r="B10" s="686" t="s">
        <v>843</v>
      </c>
      <c r="C10" s="672">
        <f t="shared" ref="C10:L10" si="2">SUM(C11:C12)</f>
        <v>39352001004</v>
      </c>
      <c r="D10" s="672">
        <f t="shared" si="2"/>
        <v>60479800850</v>
      </c>
      <c r="E10" s="672">
        <f t="shared" si="2"/>
        <v>74512167080</v>
      </c>
      <c r="F10" s="673">
        <f t="shared" si="2"/>
        <v>75903120000</v>
      </c>
      <c r="G10" s="673">
        <f t="shared" si="2"/>
        <v>61071352000</v>
      </c>
      <c r="H10" s="672">
        <f t="shared" si="2"/>
        <v>37439237259</v>
      </c>
      <c r="I10" s="672">
        <f t="shared" si="2"/>
        <v>57432786957</v>
      </c>
      <c r="J10" s="672">
        <f t="shared" si="2"/>
        <v>66200776960</v>
      </c>
      <c r="K10" s="673">
        <f t="shared" si="2"/>
        <v>65264365727</v>
      </c>
      <c r="L10" s="673">
        <f t="shared" si="2"/>
        <v>56877284574</v>
      </c>
      <c r="M10" s="683">
        <f t="shared" ref="M10:Q20" si="3">H10/C10</f>
        <v>0.95139348200347995</v>
      </c>
      <c r="N10" s="683">
        <f t="shared" si="3"/>
        <v>0.94961931338766969</v>
      </c>
      <c r="O10" s="683">
        <f t="shared" si="3"/>
        <v>0.888455933497727</v>
      </c>
      <c r="P10" s="683">
        <f t="shared" si="3"/>
        <v>0.85983772112398016</v>
      </c>
      <c r="Q10" s="683">
        <f t="shared" si="3"/>
        <v>0.93132512563337388</v>
      </c>
      <c r="R10" s="662"/>
      <c r="S10" s="662"/>
      <c r="U10" s="684"/>
      <c r="V10" s="685"/>
    </row>
    <row r="11" spans="1:25">
      <c r="A11" s="678">
        <v>1</v>
      </c>
      <c r="B11" s="687" t="s">
        <v>844</v>
      </c>
      <c r="C11" s="672">
        <v>13275106056</v>
      </c>
      <c r="D11" s="672">
        <v>8642962750</v>
      </c>
      <c r="E11" s="672">
        <v>29029214100</v>
      </c>
      <c r="F11" s="673">
        <v>30746819300</v>
      </c>
      <c r="G11" s="670">
        <v>26904951000</v>
      </c>
      <c r="H11" s="672">
        <v>12237135856</v>
      </c>
      <c r="I11" s="672">
        <v>7674228258</v>
      </c>
      <c r="J11" s="672">
        <v>23873895394</v>
      </c>
      <c r="K11" s="673">
        <v>24940146475</v>
      </c>
      <c r="L11" s="670">
        <v>26031963404</v>
      </c>
      <c r="M11" s="683">
        <f t="shared" si="3"/>
        <v>0.92181077909122511</v>
      </c>
      <c r="N11" s="683">
        <f t="shared" si="3"/>
        <v>0.88791638700513897</v>
      </c>
      <c r="O11" s="683">
        <f t="shared" si="3"/>
        <v>0.82240929126634532</v>
      </c>
      <c r="P11" s="683">
        <f t="shared" si="3"/>
        <v>0.81114557677190369</v>
      </c>
      <c r="Q11" s="683">
        <f t="shared" si="3"/>
        <v>0.96755290147155448</v>
      </c>
      <c r="R11" s="662"/>
      <c r="S11" s="662"/>
      <c r="U11" s="684"/>
      <c r="V11" s="685"/>
    </row>
    <row r="12" spans="1:25">
      <c r="A12" s="678">
        <v>2</v>
      </c>
      <c r="B12" s="687" t="s">
        <v>845</v>
      </c>
      <c r="C12" s="672">
        <v>26076894948</v>
      </c>
      <c r="D12" s="672">
        <v>51836838100</v>
      </c>
      <c r="E12" s="672">
        <v>45482952980</v>
      </c>
      <c r="F12" s="673">
        <v>45156300700</v>
      </c>
      <c r="G12" s="670">
        <v>34166401000</v>
      </c>
      <c r="H12" s="672">
        <v>25202101403</v>
      </c>
      <c r="I12" s="672">
        <v>49758558699</v>
      </c>
      <c r="J12" s="672">
        <v>42326881566</v>
      </c>
      <c r="K12" s="673">
        <v>40324219252</v>
      </c>
      <c r="L12" s="670">
        <v>30845321170</v>
      </c>
      <c r="M12" s="683">
        <f t="shared" si="3"/>
        <v>0.9664533086955166</v>
      </c>
      <c r="N12" s="683">
        <f t="shared" si="3"/>
        <v>0.95990728838455142</v>
      </c>
      <c r="O12" s="683">
        <f t="shared" si="3"/>
        <v>0.93060979538008881</v>
      </c>
      <c r="P12" s="683">
        <f t="shared" si="3"/>
        <v>0.89299208807864106</v>
      </c>
      <c r="Q12" s="683">
        <f t="shared" si="3"/>
        <v>0.90279690769888232</v>
      </c>
      <c r="R12" s="662"/>
      <c r="S12" s="662"/>
      <c r="U12" s="684"/>
      <c r="V12" s="685"/>
    </row>
    <row r="13" spans="1:25">
      <c r="A13" s="678"/>
      <c r="B13" s="687"/>
      <c r="C13" s="672"/>
      <c r="D13" s="672"/>
      <c r="E13" s="672"/>
      <c r="F13" s="673"/>
      <c r="G13" s="673"/>
      <c r="H13" s="672"/>
      <c r="I13" s="672"/>
      <c r="J13" s="672"/>
      <c r="K13" s="673"/>
      <c r="L13" s="673"/>
      <c r="M13" s="683"/>
      <c r="N13" s="683"/>
      <c r="O13" s="683"/>
      <c r="P13" s="683"/>
      <c r="Q13" s="683"/>
      <c r="R13" s="662"/>
      <c r="S13" s="662"/>
      <c r="U13" s="684"/>
      <c r="V13" s="685"/>
    </row>
    <row r="14" spans="1:25">
      <c r="A14" s="678" t="s">
        <v>846</v>
      </c>
      <c r="B14" s="682" t="s">
        <v>847</v>
      </c>
      <c r="C14" s="671">
        <f t="shared" ref="C14:L14" si="4">SUM(C15:C20)</f>
        <v>6764436000</v>
      </c>
      <c r="D14" s="671">
        <f t="shared" si="4"/>
        <v>5579019000</v>
      </c>
      <c r="E14" s="671">
        <f t="shared" si="4"/>
        <v>12408244000</v>
      </c>
      <c r="F14" s="674">
        <f t="shared" si="4"/>
        <v>3996120000</v>
      </c>
      <c r="G14" s="674">
        <f t="shared" si="4"/>
        <v>3596908000</v>
      </c>
      <c r="H14" s="671">
        <f t="shared" si="4"/>
        <v>5567381384</v>
      </c>
      <c r="I14" s="671">
        <f t="shared" si="4"/>
        <v>3978638100</v>
      </c>
      <c r="J14" s="671">
        <f t="shared" si="4"/>
        <v>11911686830</v>
      </c>
      <c r="K14" s="674">
        <f t="shared" si="4"/>
        <v>3911116000</v>
      </c>
      <c r="L14" s="674">
        <f t="shared" si="4"/>
        <v>3547566090</v>
      </c>
      <c r="M14" s="688">
        <f t="shared" si="3"/>
        <v>0.82303704019078605</v>
      </c>
      <c r="N14" s="683">
        <f t="shared" si="3"/>
        <v>0.71314295577770925</v>
      </c>
      <c r="O14" s="683">
        <f t="shared" si="3"/>
        <v>0.95998167266859036</v>
      </c>
      <c r="P14" s="683">
        <f t="shared" si="3"/>
        <v>0.97872836651552009</v>
      </c>
      <c r="Q14" s="683">
        <f t="shared" si="3"/>
        <v>0.98628213176428203</v>
      </c>
      <c r="R14" s="662"/>
      <c r="S14" s="662"/>
      <c r="U14" s="684"/>
      <c r="V14" s="685"/>
    </row>
    <row r="15" spans="1:25">
      <c r="A15" s="678">
        <v>1</v>
      </c>
      <c r="B15" s="689" t="s">
        <v>848</v>
      </c>
      <c r="C15" s="672">
        <v>1505071000</v>
      </c>
      <c r="D15" s="672">
        <v>2917869000</v>
      </c>
      <c r="E15" s="672">
        <v>580000000</v>
      </c>
      <c r="F15" s="673"/>
      <c r="G15" s="675"/>
      <c r="H15" s="672">
        <v>427818000</v>
      </c>
      <c r="I15" s="672">
        <v>1335175500</v>
      </c>
      <c r="J15" s="672">
        <v>580000000</v>
      </c>
      <c r="K15" s="673"/>
      <c r="L15" s="673"/>
      <c r="M15" s="688">
        <f t="shared" si="3"/>
        <v>0.28425104197742168</v>
      </c>
      <c r="N15" s="683">
        <f t="shared" si="3"/>
        <v>0.45758582719100821</v>
      </c>
      <c r="O15" s="683">
        <f t="shared" si="3"/>
        <v>1</v>
      </c>
      <c r="P15" s="683"/>
      <c r="Q15" s="683"/>
      <c r="R15" s="662"/>
      <c r="S15" s="662"/>
      <c r="U15" s="684"/>
      <c r="V15" s="685"/>
    </row>
    <row r="16" spans="1:25">
      <c r="A16" s="678">
        <v>2</v>
      </c>
      <c r="B16" s="689" t="s">
        <v>849</v>
      </c>
      <c r="C16" s="672">
        <v>4182040000</v>
      </c>
      <c r="D16" s="672">
        <v>1188800000</v>
      </c>
      <c r="E16" s="672">
        <v>510850000</v>
      </c>
      <c r="F16" s="673">
        <v>844520000</v>
      </c>
      <c r="G16" s="670">
        <v>1618751000</v>
      </c>
      <c r="H16" s="676">
        <v>4122563520</v>
      </c>
      <c r="I16" s="672">
        <v>1183446600</v>
      </c>
      <c r="J16" s="672">
        <v>431459700</v>
      </c>
      <c r="K16" s="673">
        <v>825266500</v>
      </c>
      <c r="L16" s="670">
        <v>1600187490</v>
      </c>
      <c r="M16" s="688">
        <f t="shared" si="3"/>
        <v>0.98577811785635716</v>
      </c>
      <c r="N16" s="683">
        <f t="shared" si="3"/>
        <v>0.99549680349932701</v>
      </c>
      <c r="O16" s="683">
        <f t="shared" si="3"/>
        <v>0.84459175883331705</v>
      </c>
      <c r="P16" s="683">
        <f t="shared" si="3"/>
        <v>0.9772018424667267</v>
      </c>
      <c r="Q16" s="683">
        <f t="shared" si="3"/>
        <v>0.98853220167894873</v>
      </c>
      <c r="R16" s="662"/>
      <c r="S16" s="662"/>
      <c r="U16" s="684"/>
      <c r="V16" s="685"/>
    </row>
    <row r="17" spans="1:22">
      <c r="A17" s="678">
        <v>3</v>
      </c>
      <c r="B17" s="689" t="s">
        <v>850</v>
      </c>
      <c r="C17" s="672">
        <v>160325000</v>
      </c>
      <c r="D17" s="672">
        <v>56350000</v>
      </c>
      <c r="E17" s="672">
        <v>15794000</v>
      </c>
      <c r="F17" s="673"/>
      <c r="G17" s="673"/>
      <c r="H17" s="676">
        <v>153388864</v>
      </c>
      <c r="I17" s="672">
        <v>56350000</v>
      </c>
      <c r="J17" s="672">
        <v>15794000</v>
      </c>
      <c r="K17" s="673"/>
      <c r="L17" s="673"/>
      <c r="M17" s="688">
        <f t="shared" si="3"/>
        <v>0.95673702791205362</v>
      </c>
      <c r="N17" s="683">
        <f t="shared" si="3"/>
        <v>1</v>
      </c>
      <c r="O17" s="683">
        <f t="shared" si="3"/>
        <v>1</v>
      </c>
      <c r="P17" s="683"/>
      <c r="Q17" s="683"/>
      <c r="R17" s="662"/>
      <c r="S17" s="662"/>
      <c r="U17" s="684"/>
      <c r="V17" s="685"/>
    </row>
    <row r="18" spans="1:22">
      <c r="A18" s="678">
        <v>4</v>
      </c>
      <c r="B18" s="689" t="s">
        <v>851</v>
      </c>
      <c r="C18" s="672">
        <v>17000000</v>
      </c>
      <c r="D18" s="672"/>
      <c r="E18" s="672"/>
      <c r="F18" s="673"/>
      <c r="G18" s="673"/>
      <c r="H18" s="676">
        <v>16200000</v>
      </c>
      <c r="I18" s="672"/>
      <c r="J18" s="672"/>
      <c r="K18" s="673"/>
      <c r="L18" s="673"/>
      <c r="M18" s="688"/>
      <c r="N18" s="683"/>
      <c r="O18" s="683"/>
      <c r="P18" s="683"/>
      <c r="Q18" s="683"/>
      <c r="R18" s="662"/>
      <c r="S18" s="662"/>
      <c r="U18" s="684"/>
      <c r="V18" s="685"/>
    </row>
    <row r="19" spans="1:22">
      <c r="A19" s="678">
        <v>5</v>
      </c>
      <c r="B19" s="689" t="s">
        <v>852</v>
      </c>
      <c r="C19" s="672">
        <v>900000000</v>
      </c>
      <c r="D19" s="672">
        <v>1416000000</v>
      </c>
      <c r="E19" s="672">
        <v>1801600000</v>
      </c>
      <c r="F19" s="673">
        <v>1401600000</v>
      </c>
      <c r="G19" s="670">
        <v>1978157000</v>
      </c>
      <c r="H19" s="676">
        <v>847411000</v>
      </c>
      <c r="I19" s="672">
        <v>1403666000</v>
      </c>
      <c r="J19" s="672">
        <v>1794527130</v>
      </c>
      <c r="K19" s="673">
        <v>1401376000</v>
      </c>
      <c r="L19" s="670">
        <v>1947378600</v>
      </c>
      <c r="M19" s="688">
        <f t="shared" si="3"/>
        <v>0.94156777777777778</v>
      </c>
      <c r="N19" s="683">
        <f t="shared" si="3"/>
        <v>0.99128954802259883</v>
      </c>
      <c r="O19" s="683">
        <f t="shared" si="3"/>
        <v>0.99607411745115448</v>
      </c>
      <c r="P19" s="683">
        <f t="shared" si="3"/>
        <v>0.9998401826484018</v>
      </c>
      <c r="Q19" s="683">
        <f t="shared" si="3"/>
        <v>0.98444087097232424</v>
      </c>
      <c r="R19" s="662"/>
      <c r="S19" s="662"/>
      <c r="U19" s="684"/>
      <c r="V19" s="685"/>
    </row>
    <row r="20" spans="1:22">
      <c r="A20" s="678">
        <v>7</v>
      </c>
      <c r="B20" s="689" t="s">
        <v>853</v>
      </c>
      <c r="C20" s="672">
        <v>0</v>
      </c>
      <c r="D20" s="672">
        <v>0</v>
      </c>
      <c r="E20" s="672">
        <v>9500000000</v>
      </c>
      <c r="F20" s="673">
        <v>1750000000</v>
      </c>
      <c r="G20" s="677"/>
      <c r="H20" s="672">
        <v>0</v>
      </c>
      <c r="I20" s="672">
        <v>0</v>
      </c>
      <c r="J20" s="672">
        <v>9089906000</v>
      </c>
      <c r="K20" s="673">
        <v>1684473500</v>
      </c>
      <c r="L20" s="673"/>
      <c r="M20" s="688"/>
      <c r="N20" s="683"/>
      <c r="O20" s="683">
        <f t="shared" si="3"/>
        <v>0.95683221052631584</v>
      </c>
      <c r="P20" s="683">
        <f t="shared" si="3"/>
        <v>0.96255628571428575</v>
      </c>
      <c r="Q20" s="683"/>
      <c r="R20" s="662"/>
      <c r="S20" s="662"/>
      <c r="U20" s="684"/>
      <c r="V20" s="685"/>
    </row>
    <row r="21" spans="1:22">
      <c r="C21" s="690"/>
      <c r="D21" s="690"/>
      <c r="E21" s="690"/>
      <c r="F21" s="691"/>
    </row>
    <row r="22" spans="1:22">
      <c r="C22" s="690"/>
      <c r="D22" s="690"/>
      <c r="E22" s="693"/>
      <c r="F22" s="694"/>
    </row>
    <row r="23" spans="1:22">
      <c r="D23" s="695"/>
      <c r="E23" s="695"/>
      <c r="F23" s="696"/>
      <c r="G23" s="684"/>
    </row>
  </sheetData>
  <mergeCells count="9">
    <mergeCell ref="A1:S1"/>
    <mergeCell ref="A2:S2"/>
    <mergeCell ref="A3:S3"/>
    <mergeCell ref="A5:A6"/>
    <mergeCell ref="B5:B6"/>
    <mergeCell ref="C5:G5"/>
    <mergeCell ref="H5:L5"/>
    <mergeCell ref="M5:Q5"/>
    <mergeCell ref="R5:S5"/>
  </mergeCells>
  <pageMargins left="0.16" right="0.28000000000000003" top="0.75" bottom="0.75" header="0.3" footer="0.3"/>
  <pageSetup paperSize="9" scale="65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73"/>
  <sheetViews>
    <sheetView topLeftCell="A19" workbookViewId="0">
      <selection sqref="A1:J19"/>
    </sheetView>
  </sheetViews>
  <sheetFormatPr defaultRowHeight="14.25"/>
  <cols>
    <col min="1" max="1" width="6.85546875" style="669" customWidth="1"/>
    <col min="2" max="2" width="46" style="90" customWidth="1"/>
    <col min="3" max="3" width="22.5703125" style="90" customWidth="1"/>
    <col min="4" max="7" width="17" style="90" customWidth="1"/>
    <col min="8" max="8" width="17.140625" style="90" customWidth="1"/>
    <col min="9" max="9" width="17" style="90" customWidth="1"/>
    <col min="10" max="10" width="22.85546875" style="90" customWidth="1"/>
    <col min="11" max="16384" width="9.140625" style="90"/>
  </cols>
  <sheetData>
    <row r="1" spans="1:17" ht="15">
      <c r="A1" s="831" t="s">
        <v>829</v>
      </c>
      <c r="B1" s="831"/>
      <c r="C1" s="831"/>
      <c r="D1" s="831"/>
      <c r="E1" s="831"/>
      <c r="F1" s="831"/>
      <c r="G1" s="831"/>
      <c r="H1" s="831"/>
      <c r="I1" s="831"/>
      <c r="J1" s="831"/>
    </row>
    <row r="2" spans="1:17" ht="15">
      <c r="A2" s="831" t="s">
        <v>830</v>
      </c>
      <c r="B2" s="831"/>
      <c r="C2" s="831"/>
      <c r="D2" s="831"/>
      <c r="E2" s="831"/>
      <c r="F2" s="831"/>
      <c r="G2" s="831"/>
      <c r="H2" s="831"/>
      <c r="I2" s="831"/>
      <c r="J2" s="831"/>
    </row>
    <row r="4" spans="1:17" ht="42" customHeight="1">
      <c r="A4" s="833" t="s">
        <v>807</v>
      </c>
      <c r="B4" s="832" t="s">
        <v>808</v>
      </c>
      <c r="C4" s="759" t="s">
        <v>809</v>
      </c>
      <c r="D4" s="833" t="s">
        <v>810</v>
      </c>
      <c r="E4" s="833"/>
      <c r="F4" s="833"/>
      <c r="G4" s="833"/>
      <c r="H4" s="833"/>
      <c r="I4" s="833"/>
      <c r="J4" s="832" t="s">
        <v>811</v>
      </c>
    </row>
    <row r="5" spans="1:17" ht="34.5" customHeight="1">
      <c r="A5" s="833"/>
      <c r="B5" s="832"/>
      <c r="C5" s="759" t="s">
        <v>812</v>
      </c>
      <c r="D5" s="759" t="s">
        <v>813</v>
      </c>
      <c r="E5" s="759" t="s">
        <v>814</v>
      </c>
      <c r="F5" s="759" t="s">
        <v>815</v>
      </c>
      <c r="G5" s="759" t="s">
        <v>816</v>
      </c>
      <c r="H5" s="759" t="s">
        <v>6</v>
      </c>
      <c r="I5" s="759" t="s">
        <v>817</v>
      </c>
      <c r="J5" s="832"/>
    </row>
    <row r="6" spans="1:17" s="661" customFormat="1" ht="12.75">
      <c r="A6" s="660" t="s">
        <v>9</v>
      </c>
      <c r="B6" s="660" t="s">
        <v>10</v>
      </c>
      <c r="C6" s="660" t="s">
        <v>11</v>
      </c>
      <c r="D6" s="660" t="s">
        <v>177</v>
      </c>
      <c r="E6" s="660" t="s">
        <v>178</v>
      </c>
      <c r="F6" s="660" t="s">
        <v>179</v>
      </c>
      <c r="G6" s="660" t="s">
        <v>180</v>
      </c>
      <c r="H6" s="660" t="s">
        <v>12</v>
      </c>
      <c r="I6" s="660" t="s">
        <v>181</v>
      </c>
      <c r="J6" s="660" t="s">
        <v>13</v>
      </c>
    </row>
    <row r="7" spans="1:17">
      <c r="A7" s="678"/>
      <c r="B7" s="662"/>
      <c r="C7" s="662"/>
      <c r="D7" s="662"/>
      <c r="E7" s="662"/>
      <c r="F7" s="662"/>
      <c r="G7" s="662"/>
      <c r="H7" s="662"/>
      <c r="I7" s="662"/>
      <c r="J7" s="662"/>
      <c r="K7" s="661"/>
      <c r="L7" s="661"/>
      <c r="M7" s="661"/>
      <c r="N7" s="661"/>
      <c r="O7" s="661"/>
      <c r="P7" s="661"/>
      <c r="Q7" s="661"/>
    </row>
    <row r="8" spans="1:17" s="665" customFormat="1" ht="25.5">
      <c r="A8" s="663">
        <v>1</v>
      </c>
      <c r="B8" s="811" t="s">
        <v>818</v>
      </c>
      <c r="C8" s="812">
        <v>0.93869999999999998</v>
      </c>
      <c r="D8" s="813">
        <v>1</v>
      </c>
      <c r="E8" s="813">
        <v>1</v>
      </c>
      <c r="F8" s="813">
        <v>1</v>
      </c>
      <c r="G8" s="813">
        <v>1</v>
      </c>
      <c r="H8" s="813">
        <v>1</v>
      </c>
      <c r="I8" s="813">
        <v>1</v>
      </c>
      <c r="J8" s="813">
        <v>1</v>
      </c>
      <c r="K8" s="664"/>
      <c r="L8" s="664"/>
      <c r="M8" s="664"/>
      <c r="N8" s="664"/>
      <c r="O8" s="664"/>
      <c r="P8" s="664"/>
      <c r="Q8" s="664"/>
    </row>
    <row r="9" spans="1:17" s="665" customFormat="1" ht="25.5">
      <c r="A9" s="663">
        <v>2</v>
      </c>
      <c r="B9" s="811" t="s">
        <v>819</v>
      </c>
      <c r="C9" s="812">
        <v>0.504</v>
      </c>
      <c r="D9" s="813">
        <v>1</v>
      </c>
      <c r="E9" s="813">
        <v>1</v>
      </c>
      <c r="F9" s="813">
        <v>1</v>
      </c>
      <c r="G9" s="813">
        <v>1</v>
      </c>
      <c r="H9" s="813">
        <v>1</v>
      </c>
      <c r="I9" s="813">
        <v>1</v>
      </c>
      <c r="J9" s="813">
        <v>1</v>
      </c>
      <c r="K9" s="664"/>
      <c r="L9" s="664"/>
      <c r="M9" s="664"/>
      <c r="N9" s="664"/>
      <c r="O9" s="664"/>
      <c r="P9" s="664"/>
      <c r="Q9" s="664"/>
    </row>
    <row r="10" spans="1:17" s="665" customFormat="1" ht="38.25">
      <c r="A10" s="663">
        <v>3</v>
      </c>
      <c r="B10" s="811" t="s">
        <v>820</v>
      </c>
      <c r="C10" s="812">
        <v>1.0069999999999999</v>
      </c>
      <c r="D10" s="813">
        <v>1</v>
      </c>
      <c r="E10" s="813">
        <v>1</v>
      </c>
      <c r="F10" s="813">
        <v>1</v>
      </c>
      <c r="G10" s="813">
        <v>1</v>
      </c>
      <c r="H10" s="813">
        <v>1</v>
      </c>
      <c r="I10" s="813">
        <v>1</v>
      </c>
      <c r="J10" s="813">
        <v>1</v>
      </c>
      <c r="K10" s="664"/>
      <c r="L10" s="664"/>
      <c r="M10" s="664"/>
      <c r="N10" s="664"/>
      <c r="O10" s="664"/>
      <c r="P10" s="664"/>
      <c r="Q10" s="664"/>
    </row>
    <row r="11" spans="1:17" s="665" customFormat="1" ht="38.25">
      <c r="A11" s="663">
        <v>4</v>
      </c>
      <c r="B11" s="811" t="s">
        <v>821</v>
      </c>
      <c r="C11" s="812">
        <v>0.88929999999999998</v>
      </c>
      <c r="D11" s="813">
        <v>1</v>
      </c>
      <c r="E11" s="813">
        <v>1</v>
      </c>
      <c r="F11" s="813">
        <v>1</v>
      </c>
      <c r="G11" s="813">
        <v>1</v>
      </c>
      <c r="H11" s="813">
        <v>1</v>
      </c>
      <c r="I11" s="813">
        <v>1</v>
      </c>
      <c r="J11" s="813">
        <v>1</v>
      </c>
      <c r="K11" s="664"/>
      <c r="L11" s="664"/>
      <c r="M11" s="664"/>
      <c r="N11" s="664"/>
      <c r="O11" s="664"/>
      <c r="P11" s="664"/>
      <c r="Q11" s="664"/>
    </row>
    <row r="12" spans="1:17" s="665" customFormat="1" ht="51">
      <c r="A12" s="663">
        <v>5</v>
      </c>
      <c r="B12" s="811" t="s">
        <v>822</v>
      </c>
      <c r="C12" s="814" t="s">
        <v>191</v>
      </c>
      <c r="D12" s="813">
        <v>1</v>
      </c>
      <c r="E12" s="813">
        <v>1</v>
      </c>
      <c r="F12" s="813">
        <v>1</v>
      </c>
      <c r="G12" s="813">
        <v>1</v>
      </c>
      <c r="H12" s="813">
        <v>1</v>
      </c>
      <c r="I12" s="813">
        <v>1</v>
      </c>
      <c r="J12" s="813">
        <v>1</v>
      </c>
      <c r="K12" s="664"/>
      <c r="L12" s="664"/>
      <c r="M12" s="664"/>
      <c r="N12" s="664"/>
      <c r="O12" s="664"/>
      <c r="P12" s="664"/>
      <c r="Q12" s="664"/>
    </row>
    <row r="13" spans="1:17" s="665" customFormat="1" ht="38.25">
      <c r="A13" s="663">
        <v>6</v>
      </c>
      <c r="B13" s="811" t="s">
        <v>823</v>
      </c>
      <c r="C13" s="814" t="s">
        <v>191</v>
      </c>
      <c r="D13" s="813">
        <v>1</v>
      </c>
      <c r="E13" s="813">
        <v>1</v>
      </c>
      <c r="F13" s="813">
        <v>1</v>
      </c>
      <c r="G13" s="813">
        <v>1</v>
      </c>
      <c r="H13" s="813">
        <v>1</v>
      </c>
      <c r="I13" s="813">
        <v>1</v>
      </c>
      <c r="J13" s="813">
        <v>1</v>
      </c>
      <c r="K13" s="664"/>
      <c r="L13" s="664"/>
      <c r="M13" s="664"/>
      <c r="N13" s="664"/>
      <c r="O13" s="664"/>
      <c r="P13" s="664"/>
      <c r="Q13" s="664"/>
    </row>
    <row r="14" spans="1:17" s="665" customFormat="1" ht="38.25">
      <c r="A14" s="663">
        <v>7</v>
      </c>
      <c r="B14" s="811" t="s">
        <v>824</v>
      </c>
      <c r="C14" s="812">
        <v>0.43469999999999998</v>
      </c>
      <c r="D14" s="813">
        <v>1</v>
      </c>
      <c r="E14" s="813">
        <v>1</v>
      </c>
      <c r="F14" s="813">
        <v>1</v>
      </c>
      <c r="G14" s="813">
        <v>1</v>
      </c>
      <c r="H14" s="813">
        <v>1</v>
      </c>
      <c r="I14" s="813">
        <v>1</v>
      </c>
      <c r="J14" s="813">
        <v>1</v>
      </c>
      <c r="K14" s="664"/>
      <c r="L14" s="664"/>
      <c r="M14" s="664"/>
      <c r="N14" s="664"/>
      <c r="O14" s="664"/>
      <c r="P14" s="664"/>
      <c r="Q14" s="664"/>
    </row>
    <row r="15" spans="1:17" s="665" customFormat="1" ht="25.5">
      <c r="A15" s="663">
        <v>8</v>
      </c>
      <c r="B15" s="811" t="s">
        <v>825</v>
      </c>
      <c r="C15" s="814" t="s">
        <v>191</v>
      </c>
      <c r="D15" s="813">
        <v>1</v>
      </c>
      <c r="E15" s="813">
        <v>1</v>
      </c>
      <c r="F15" s="813">
        <v>1</v>
      </c>
      <c r="G15" s="813">
        <v>1</v>
      </c>
      <c r="H15" s="813">
        <v>1</v>
      </c>
      <c r="I15" s="813">
        <v>1</v>
      </c>
      <c r="J15" s="813">
        <v>1</v>
      </c>
      <c r="K15" s="664"/>
      <c r="L15" s="664"/>
      <c r="M15" s="664"/>
      <c r="N15" s="664"/>
      <c r="O15" s="664"/>
      <c r="P15" s="664"/>
      <c r="Q15" s="664"/>
    </row>
    <row r="16" spans="1:17" s="665" customFormat="1" ht="38.25">
      <c r="A16" s="663">
        <v>9</v>
      </c>
      <c r="B16" s="811" t="s">
        <v>826</v>
      </c>
      <c r="C16" s="814" t="s">
        <v>191</v>
      </c>
      <c r="D16" s="813">
        <v>1</v>
      </c>
      <c r="E16" s="813">
        <v>1</v>
      </c>
      <c r="F16" s="813">
        <v>1</v>
      </c>
      <c r="G16" s="813">
        <v>1</v>
      </c>
      <c r="H16" s="813">
        <v>1</v>
      </c>
      <c r="I16" s="813">
        <v>1</v>
      </c>
      <c r="J16" s="813">
        <v>1</v>
      </c>
      <c r="K16" s="664"/>
      <c r="L16" s="664"/>
      <c r="M16" s="664"/>
      <c r="N16" s="664"/>
      <c r="O16" s="664"/>
      <c r="P16" s="664"/>
      <c r="Q16" s="664"/>
    </row>
    <row r="17" spans="1:17" s="665" customFormat="1" ht="38.25">
      <c r="A17" s="663">
        <v>10</v>
      </c>
      <c r="B17" s="811" t="s">
        <v>827</v>
      </c>
      <c r="C17" s="814" t="s">
        <v>191</v>
      </c>
      <c r="D17" s="813">
        <v>1</v>
      </c>
      <c r="E17" s="813">
        <v>1</v>
      </c>
      <c r="F17" s="813">
        <v>1</v>
      </c>
      <c r="G17" s="813">
        <v>1</v>
      </c>
      <c r="H17" s="813">
        <v>1</v>
      </c>
      <c r="I17" s="813">
        <v>1</v>
      </c>
      <c r="J17" s="813">
        <v>1</v>
      </c>
      <c r="K17" s="664"/>
      <c r="L17" s="664"/>
      <c r="M17" s="664"/>
      <c r="N17" s="664"/>
      <c r="O17" s="664"/>
      <c r="P17" s="664"/>
      <c r="Q17" s="664"/>
    </row>
    <row r="18" spans="1:17" s="665" customFormat="1" ht="38.25">
      <c r="A18" s="663">
        <v>11</v>
      </c>
      <c r="B18" s="811" t="s">
        <v>831</v>
      </c>
      <c r="C18" s="812">
        <v>0.5252</v>
      </c>
      <c r="D18" s="813">
        <v>1</v>
      </c>
      <c r="E18" s="813">
        <v>1</v>
      </c>
      <c r="F18" s="813">
        <v>1</v>
      </c>
      <c r="G18" s="813">
        <v>1</v>
      </c>
      <c r="H18" s="813">
        <v>1</v>
      </c>
      <c r="I18" s="813">
        <v>1</v>
      </c>
      <c r="J18" s="813">
        <v>1</v>
      </c>
      <c r="K18" s="664"/>
      <c r="L18" s="664"/>
      <c r="M18" s="664"/>
      <c r="N18" s="664"/>
      <c r="O18" s="664"/>
      <c r="P18" s="664"/>
      <c r="Q18" s="664"/>
    </row>
    <row r="19" spans="1:17" s="665" customFormat="1" ht="63.75">
      <c r="A19" s="663">
        <v>12</v>
      </c>
      <c r="B19" s="811" t="s">
        <v>828</v>
      </c>
      <c r="C19" s="814" t="s">
        <v>191</v>
      </c>
      <c r="D19" s="813">
        <v>1</v>
      </c>
      <c r="E19" s="813">
        <v>1</v>
      </c>
      <c r="F19" s="813">
        <v>1</v>
      </c>
      <c r="G19" s="813">
        <v>1</v>
      </c>
      <c r="H19" s="813">
        <v>1</v>
      </c>
      <c r="I19" s="813">
        <v>1</v>
      </c>
      <c r="J19" s="813">
        <v>1</v>
      </c>
      <c r="K19" s="664"/>
      <c r="L19" s="664"/>
      <c r="M19" s="664"/>
      <c r="N19" s="664"/>
      <c r="O19" s="664"/>
      <c r="P19" s="664"/>
      <c r="Q19" s="664"/>
    </row>
    <row r="20" spans="1:17">
      <c r="A20" s="666"/>
      <c r="B20" s="661"/>
      <c r="C20" s="661"/>
      <c r="D20" s="661"/>
      <c r="E20" s="661"/>
      <c r="F20" s="661"/>
      <c r="G20" s="661"/>
      <c r="H20" s="661"/>
      <c r="I20" s="661"/>
      <c r="J20" s="661"/>
      <c r="K20" s="661"/>
      <c r="L20" s="661"/>
      <c r="M20" s="661"/>
      <c r="N20" s="661"/>
      <c r="O20" s="661"/>
      <c r="P20" s="661"/>
      <c r="Q20" s="661"/>
    </row>
    <row r="21" spans="1:17">
      <c r="A21" s="666"/>
      <c r="B21" s="661"/>
      <c r="C21" s="661"/>
      <c r="D21" s="661"/>
      <c r="E21" s="661"/>
      <c r="F21" s="661"/>
      <c r="G21" s="661"/>
      <c r="I21" s="661"/>
      <c r="J21" s="661"/>
      <c r="K21" s="661"/>
      <c r="L21" s="661"/>
      <c r="M21" s="661"/>
      <c r="N21" s="661"/>
      <c r="O21" s="661"/>
      <c r="P21" s="661"/>
      <c r="Q21" s="661"/>
    </row>
    <row r="22" spans="1:17">
      <c r="A22" s="666"/>
      <c r="B22" s="661"/>
      <c r="C22" s="661"/>
      <c r="D22" s="661"/>
      <c r="E22" s="661"/>
      <c r="F22" s="661"/>
      <c r="G22" s="661"/>
      <c r="H22" s="667"/>
      <c r="I22" s="661"/>
      <c r="J22" s="661"/>
      <c r="K22" s="661"/>
      <c r="L22" s="661"/>
      <c r="M22" s="661"/>
      <c r="N22" s="661"/>
      <c r="O22" s="661"/>
      <c r="P22" s="661"/>
      <c r="Q22" s="661"/>
    </row>
    <row r="23" spans="1:17">
      <c r="A23" s="666"/>
      <c r="B23" s="661"/>
      <c r="C23" s="661"/>
      <c r="D23" s="661"/>
      <c r="E23" s="661"/>
      <c r="F23" s="661"/>
      <c r="G23" s="661"/>
      <c r="H23" s="667"/>
      <c r="I23" s="661"/>
      <c r="J23" s="661"/>
      <c r="K23" s="661"/>
      <c r="L23" s="661"/>
      <c r="M23" s="661"/>
      <c r="N23" s="661"/>
      <c r="O23" s="661"/>
      <c r="P23" s="661"/>
      <c r="Q23" s="661"/>
    </row>
    <row r="24" spans="1:17">
      <c r="A24" s="666"/>
      <c r="B24" s="661"/>
      <c r="C24" s="661"/>
      <c r="D24" s="661"/>
      <c r="E24" s="661"/>
      <c r="F24" s="661"/>
      <c r="G24" s="661"/>
      <c r="H24" s="667"/>
      <c r="I24" s="661"/>
      <c r="J24" s="661"/>
      <c r="K24" s="661"/>
      <c r="L24" s="661"/>
      <c r="M24" s="661"/>
      <c r="N24" s="661"/>
      <c r="O24" s="661"/>
      <c r="P24" s="661"/>
      <c r="Q24" s="661"/>
    </row>
    <row r="25" spans="1:17">
      <c r="A25" s="666"/>
      <c r="B25" s="661"/>
      <c r="C25" s="661"/>
      <c r="D25" s="661"/>
      <c r="E25" s="661"/>
      <c r="F25" s="661"/>
      <c r="G25" s="661"/>
      <c r="H25" s="667"/>
      <c r="I25" s="661"/>
      <c r="J25" s="661"/>
      <c r="K25" s="661"/>
      <c r="L25" s="661"/>
      <c r="M25" s="661"/>
      <c r="N25" s="661"/>
      <c r="O25" s="661"/>
      <c r="P25" s="661"/>
      <c r="Q25" s="661"/>
    </row>
    <row r="26" spans="1:17">
      <c r="A26" s="666"/>
      <c r="B26" s="661"/>
      <c r="C26" s="661"/>
      <c r="D26" s="661"/>
      <c r="E26" s="661"/>
      <c r="F26" s="661"/>
      <c r="G26" s="661"/>
      <c r="H26" s="667"/>
      <c r="I26" s="661"/>
      <c r="J26" s="661"/>
      <c r="K26" s="661"/>
      <c r="L26" s="661"/>
      <c r="M26" s="661"/>
      <c r="N26" s="661"/>
      <c r="O26" s="661"/>
      <c r="P26" s="661"/>
      <c r="Q26" s="661"/>
    </row>
    <row r="27" spans="1:17">
      <c r="A27" s="666"/>
      <c r="B27" s="661"/>
      <c r="C27" s="661"/>
      <c r="D27" s="661"/>
      <c r="E27" s="661"/>
      <c r="F27" s="661"/>
      <c r="G27" s="661"/>
      <c r="H27" s="667"/>
      <c r="I27" s="661"/>
      <c r="J27" s="661"/>
      <c r="K27" s="661"/>
      <c r="L27" s="661"/>
      <c r="M27" s="661"/>
      <c r="N27" s="661"/>
      <c r="O27" s="661"/>
      <c r="P27" s="661"/>
      <c r="Q27" s="661"/>
    </row>
    <row r="28" spans="1:17">
      <c r="A28" s="666"/>
      <c r="B28" s="661"/>
      <c r="C28" s="661"/>
      <c r="D28" s="661"/>
      <c r="E28" s="661"/>
      <c r="F28" s="661"/>
      <c r="G28" s="661"/>
      <c r="H28" s="668"/>
      <c r="I28" s="661"/>
      <c r="J28" s="661"/>
      <c r="K28" s="661"/>
      <c r="L28" s="661"/>
      <c r="M28" s="661"/>
      <c r="N28" s="661"/>
      <c r="O28" s="661"/>
      <c r="P28" s="661"/>
      <c r="Q28" s="661"/>
    </row>
    <row r="29" spans="1:17">
      <c r="A29" s="666"/>
      <c r="B29" s="661"/>
      <c r="C29" s="661"/>
      <c r="D29" s="661"/>
      <c r="E29" s="661"/>
      <c r="F29" s="661"/>
      <c r="G29" s="661"/>
      <c r="H29" s="667"/>
      <c r="I29" s="661"/>
      <c r="J29" s="661"/>
      <c r="K29" s="661"/>
      <c r="L29" s="661"/>
      <c r="M29" s="661"/>
      <c r="N29" s="661"/>
      <c r="O29" s="661"/>
      <c r="P29" s="661"/>
      <c r="Q29" s="661"/>
    </row>
    <row r="30" spans="1:17">
      <c r="A30" s="666"/>
      <c r="B30" s="661"/>
      <c r="C30" s="661"/>
      <c r="D30" s="661"/>
      <c r="E30" s="661"/>
      <c r="F30" s="661"/>
      <c r="G30" s="661"/>
      <c r="H30" s="661"/>
      <c r="I30" s="661"/>
      <c r="J30" s="661"/>
      <c r="K30" s="661"/>
      <c r="L30" s="661"/>
      <c r="M30" s="661"/>
      <c r="N30" s="661"/>
      <c r="O30" s="661"/>
      <c r="P30" s="661"/>
      <c r="Q30" s="661"/>
    </row>
    <row r="31" spans="1:17">
      <c r="A31" s="666"/>
      <c r="B31" s="661"/>
      <c r="C31" s="661"/>
      <c r="D31" s="661"/>
      <c r="E31" s="661"/>
      <c r="F31" s="661"/>
      <c r="G31" s="661"/>
      <c r="H31" s="661"/>
      <c r="I31" s="661"/>
      <c r="J31" s="661"/>
      <c r="K31" s="661"/>
      <c r="L31" s="661"/>
      <c r="M31" s="661"/>
      <c r="N31" s="661"/>
      <c r="O31" s="661"/>
      <c r="P31" s="661"/>
      <c r="Q31" s="661"/>
    </row>
    <row r="32" spans="1:17">
      <c r="A32" s="666"/>
      <c r="B32" s="661"/>
      <c r="C32" s="661"/>
      <c r="D32" s="661"/>
      <c r="E32" s="661"/>
      <c r="F32" s="661"/>
      <c r="G32" s="661"/>
      <c r="H32" s="661"/>
      <c r="I32" s="661"/>
      <c r="J32" s="661"/>
      <c r="K32" s="661"/>
      <c r="L32" s="661"/>
      <c r="M32" s="661"/>
      <c r="N32" s="661"/>
      <c r="O32" s="661"/>
      <c r="P32" s="661"/>
      <c r="Q32" s="661"/>
    </row>
    <row r="33" spans="1:17">
      <c r="A33" s="666"/>
      <c r="B33" s="661"/>
      <c r="C33" s="661"/>
      <c r="D33" s="661"/>
      <c r="E33" s="661"/>
      <c r="F33" s="661"/>
      <c r="G33" s="661"/>
      <c r="H33" s="661"/>
      <c r="I33" s="661"/>
      <c r="J33" s="661"/>
      <c r="K33" s="661"/>
      <c r="L33" s="661"/>
      <c r="M33" s="661"/>
      <c r="N33" s="661"/>
      <c r="O33" s="661"/>
      <c r="P33" s="661"/>
      <c r="Q33" s="661"/>
    </row>
    <row r="34" spans="1:17">
      <c r="A34" s="666"/>
      <c r="B34" s="661"/>
      <c r="C34" s="661"/>
      <c r="D34" s="661"/>
      <c r="E34" s="661"/>
      <c r="F34" s="661"/>
      <c r="G34" s="661"/>
      <c r="H34" s="661"/>
      <c r="I34" s="661"/>
      <c r="J34" s="661"/>
      <c r="K34" s="661"/>
      <c r="L34" s="661"/>
      <c r="M34" s="661"/>
      <c r="N34" s="661"/>
      <c r="O34" s="661"/>
      <c r="P34" s="661"/>
      <c r="Q34" s="661"/>
    </row>
    <row r="35" spans="1:17">
      <c r="A35" s="666"/>
      <c r="B35" s="661"/>
      <c r="C35" s="661"/>
      <c r="D35" s="661"/>
      <c r="E35" s="661"/>
      <c r="F35" s="661"/>
      <c r="G35" s="661"/>
      <c r="H35" s="661"/>
      <c r="I35" s="661"/>
      <c r="J35" s="661"/>
      <c r="K35" s="661"/>
      <c r="L35" s="661"/>
      <c r="M35" s="661"/>
      <c r="N35" s="661"/>
      <c r="O35" s="661"/>
      <c r="P35" s="661"/>
      <c r="Q35" s="661"/>
    </row>
    <row r="36" spans="1:17">
      <c r="A36" s="666"/>
      <c r="B36" s="661"/>
      <c r="C36" s="661"/>
      <c r="D36" s="661"/>
      <c r="E36" s="661"/>
      <c r="F36" s="661"/>
      <c r="G36" s="661"/>
      <c r="H36" s="661"/>
      <c r="I36" s="661"/>
      <c r="J36" s="661"/>
      <c r="K36" s="661"/>
      <c r="L36" s="661"/>
      <c r="M36" s="661"/>
      <c r="N36" s="661"/>
      <c r="O36" s="661"/>
      <c r="P36" s="661"/>
      <c r="Q36" s="661"/>
    </row>
    <row r="37" spans="1:17">
      <c r="A37" s="666"/>
      <c r="B37" s="661"/>
      <c r="C37" s="661"/>
      <c r="D37" s="661"/>
      <c r="E37" s="661"/>
      <c r="F37" s="661"/>
      <c r="G37" s="661"/>
      <c r="H37" s="661"/>
      <c r="I37" s="661"/>
      <c r="J37" s="661"/>
      <c r="K37" s="661"/>
      <c r="L37" s="661"/>
      <c r="M37" s="661"/>
      <c r="N37" s="661"/>
      <c r="O37" s="661"/>
      <c r="P37" s="661"/>
      <c r="Q37" s="661"/>
    </row>
    <row r="38" spans="1:17">
      <c r="A38" s="666"/>
      <c r="B38" s="661"/>
      <c r="C38" s="661"/>
      <c r="D38" s="661"/>
      <c r="E38" s="661"/>
      <c r="F38" s="661"/>
      <c r="G38" s="661"/>
      <c r="H38" s="661"/>
      <c r="I38" s="661"/>
      <c r="J38" s="661"/>
      <c r="K38" s="661"/>
      <c r="L38" s="661"/>
      <c r="M38" s="661"/>
      <c r="N38" s="661"/>
      <c r="O38" s="661"/>
      <c r="P38" s="661"/>
      <c r="Q38" s="661"/>
    </row>
    <row r="39" spans="1:17">
      <c r="A39" s="666"/>
      <c r="B39" s="661"/>
      <c r="C39" s="661"/>
      <c r="D39" s="661"/>
      <c r="E39" s="661"/>
      <c r="F39" s="661"/>
      <c r="G39" s="661"/>
      <c r="H39" s="661"/>
      <c r="I39" s="661"/>
      <c r="J39" s="661"/>
      <c r="K39" s="661"/>
      <c r="L39" s="661"/>
      <c r="M39" s="661"/>
      <c r="N39" s="661"/>
      <c r="O39" s="661"/>
      <c r="P39" s="661"/>
      <c r="Q39" s="661"/>
    </row>
    <row r="40" spans="1:17">
      <c r="A40" s="666"/>
      <c r="B40" s="661"/>
      <c r="C40" s="661"/>
      <c r="D40" s="661"/>
      <c r="E40" s="661"/>
      <c r="F40" s="661"/>
      <c r="G40" s="661"/>
      <c r="H40" s="661"/>
      <c r="I40" s="661"/>
      <c r="J40" s="661"/>
      <c r="K40" s="661"/>
      <c r="L40" s="661"/>
      <c r="M40" s="661"/>
      <c r="N40" s="661"/>
      <c r="O40" s="661"/>
      <c r="P40" s="661"/>
      <c r="Q40" s="661"/>
    </row>
    <row r="41" spans="1:17">
      <c r="A41" s="666"/>
      <c r="B41" s="661"/>
      <c r="C41" s="661"/>
      <c r="D41" s="661"/>
      <c r="E41" s="661"/>
      <c r="F41" s="661"/>
      <c r="G41" s="661"/>
      <c r="H41" s="661"/>
      <c r="I41" s="661"/>
      <c r="J41" s="661"/>
      <c r="K41" s="661"/>
      <c r="L41" s="661"/>
      <c r="M41" s="661"/>
      <c r="N41" s="661"/>
      <c r="O41" s="661"/>
      <c r="P41" s="661"/>
      <c r="Q41" s="661"/>
    </row>
    <row r="42" spans="1:17">
      <c r="A42" s="666"/>
      <c r="B42" s="661"/>
      <c r="C42" s="661"/>
      <c r="D42" s="661"/>
      <c r="E42" s="661"/>
      <c r="F42" s="661"/>
      <c r="G42" s="661"/>
      <c r="H42" s="661"/>
      <c r="I42" s="661"/>
      <c r="J42" s="661"/>
      <c r="K42" s="661"/>
      <c r="L42" s="661"/>
      <c r="M42" s="661"/>
      <c r="N42" s="661"/>
      <c r="O42" s="661"/>
      <c r="P42" s="661"/>
      <c r="Q42" s="661"/>
    </row>
    <row r="43" spans="1:17">
      <c r="A43" s="666"/>
      <c r="B43" s="661"/>
      <c r="C43" s="661"/>
      <c r="D43" s="661"/>
      <c r="E43" s="661"/>
      <c r="F43" s="661"/>
      <c r="G43" s="661"/>
      <c r="H43" s="661"/>
      <c r="I43" s="661"/>
      <c r="J43" s="661"/>
      <c r="K43" s="661"/>
      <c r="L43" s="661"/>
      <c r="M43" s="661"/>
      <c r="N43" s="661"/>
      <c r="O43" s="661"/>
      <c r="P43" s="661"/>
      <c r="Q43" s="661"/>
    </row>
    <row r="44" spans="1:17">
      <c r="A44" s="666"/>
      <c r="B44" s="661"/>
      <c r="C44" s="661"/>
      <c r="D44" s="661"/>
      <c r="E44" s="661"/>
      <c r="F44" s="661"/>
      <c r="G44" s="661"/>
      <c r="H44" s="661"/>
      <c r="I44" s="661"/>
      <c r="J44" s="661"/>
      <c r="K44" s="661"/>
      <c r="L44" s="661"/>
      <c r="M44" s="661"/>
      <c r="N44" s="661"/>
      <c r="O44" s="661"/>
      <c r="P44" s="661"/>
      <c r="Q44" s="661"/>
    </row>
    <row r="45" spans="1:17">
      <c r="A45" s="666"/>
      <c r="B45" s="661"/>
      <c r="C45" s="661"/>
      <c r="D45" s="661"/>
      <c r="E45" s="661"/>
      <c r="F45" s="661"/>
      <c r="G45" s="661"/>
      <c r="H45" s="661"/>
      <c r="I45" s="661"/>
      <c r="J45" s="661"/>
      <c r="K45" s="661"/>
      <c r="L45" s="661"/>
      <c r="M45" s="661"/>
      <c r="N45" s="661"/>
      <c r="O45" s="661"/>
      <c r="P45" s="661"/>
      <c r="Q45" s="661"/>
    </row>
    <row r="46" spans="1:17">
      <c r="A46" s="666"/>
      <c r="B46" s="661"/>
      <c r="C46" s="661"/>
      <c r="D46" s="661"/>
      <c r="E46" s="661"/>
      <c r="F46" s="661"/>
      <c r="G46" s="661"/>
      <c r="H46" s="661"/>
      <c r="I46" s="661"/>
      <c r="J46" s="661"/>
      <c r="K46" s="661"/>
      <c r="L46" s="661"/>
      <c r="M46" s="661"/>
      <c r="N46" s="661"/>
      <c r="O46" s="661"/>
      <c r="P46" s="661"/>
      <c r="Q46" s="661"/>
    </row>
    <row r="47" spans="1:17">
      <c r="A47" s="666"/>
      <c r="B47" s="661"/>
      <c r="C47" s="661"/>
      <c r="D47" s="661"/>
      <c r="E47" s="661"/>
      <c r="F47" s="661"/>
      <c r="G47" s="661"/>
      <c r="H47" s="661"/>
      <c r="I47" s="661"/>
      <c r="J47" s="661"/>
      <c r="K47" s="661"/>
      <c r="L47" s="661"/>
      <c r="M47" s="661"/>
      <c r="N47" s="661"/>
      <c r="O47" s="661"/>
      <c r="P47" s="661"/>
      <c r="Q47" s="661"/>
    </row>
    <row r="48" spans="1:17">
      <c r="A48" s="666"/>
      <c r="B48" s="661"/>
      <c r="C48" s="661"/>
      <c r="D48" s="661"/>
      <c r="E48" s="661"/>
      <c r="F48" s="661"/>
      <c r="G48" s="661"/>
      <c r="H48" s="661"/>
      <c r="I48" s="661"/>
      <c r="J48" s="661"/>
      <c r="K48" s="661"/>
      <c r="L48" s="661"/>
      <c r="M48" s="661"/>
      <c r="N48" s="661"/>
      <c r="O48" s="661"/>
      <c r="P48" s="661"/>
      <c r="Q48" s="661"/>
    </row>
    <row r="49" spans="1:17">
      <c r="A49" s="666"/>
      <c r="B49" s="661"/>
      <c r="C49" s="661"/>
      <c r="D49" s="661"/>
      <c r="E49" s="661"/>
      <c r="F49" s="661"/>
      <c r="G49" s="661"/>
      <c r="H49" s="661"/>
      <c r="I49" s="661"/>
      <c r="J49" s="661"/>
      <c r="K49" s="661"/>
      <c r="L49" s="661"/>
      <c r="M49" s="661"/>
      <c r="N49" s="661"/>
      <c r="O49" s="661"/>
      <c r="P49" s="661"/>
      <c r="Q49" s="661"/>
    </row>
    <row r="50" spans="1:17">
      <c r="A50" s="666"/>
      <c r="B50" s="661"/>
      <c r="C50" s="661"/>
      <c r="D50" s="661"/>
      <c r="E50" s="661"/>
      <c r="F50" s="661"/>
      <c r="G50" s="661"/>
      <c r="H50" s="661"/>
      <c r="I50" s="661"/>
      <c r="J50" s="661"/>
      <c r="K50" s="661"/>
      <c r="L50" s="661"/>
      <c r="M50" s="661"/>
      <c r="N50" s="661"/>
      <c r="O50" s="661"/>
      <c r="P50" s="661"/>
      <c r="Q50" s="661"/>
    </row>
    <row r="51" spans="1:17">
      <c r="A51" s="666"/>
      <c r="B51" s="661"/>
      <c r="C51" s="661"/>
      <c r="D51" s="661"/>
      <c r="E51" s="661"/>
      <c r="F51" s="661"/>
      <c r="G51" s="661"/>
      <c r="H51" s="661"/>
      <c r="I51" s="661"/>
      <c r="J51" s="661"/>
      <c r="K51" s="661"/>
      <c r="L51" s="661"/>
      <c r="M51" s="661"/>
      <c r="N51" s="661"/>
      <c r="O51" s="661"/>
      <c r="P51" s="661"/>
      <c r="Q51" s="661"/>
    </row>
    <row r="52" spans="1:17">
      <c r="A52" s="666"/>
      <c r="B52" s="661"/>
      <c r="C52" s="661"/>
      <c r="D52" s="661"/>
      <c r="E52" s="661"/>
      <c r="F52" s="661"/>
      <c r="G52" s="661"/>
      <c r="H52" s="661"/>
      <c r="I52" s="661"/>
      <c r="J52" s="661"/>
      <c r="K52" s="661"/>
      <c r="L52" s="661"/>
      <c r="M52" s="661"/>
      <c r="N52" s="661"/>
      <c r="O52" s="661"/>
      <c r="P52" s="661"/>
      <c r="Q52" s="661"/>
    </row>
    <row r="53" spans="1:17">
      <c r="A53" s="666"/>
      <c r="B53" s="661"/>
      <c r="C53" s="661"/>
      <c r="D53" s="661"/>
      <c r="E53" s="661"/>
      <c r="F53" s="661"/>
      <c r="G53" s="661"/>
      <c r="H53" s="661"/>
      <c r="I53" s="661"/>
      <c r="J53" s="661"/>
      <c r="K53" s="661"/>
      <c r="L53" s="661"/>
      <c r="M53" s="661"/>
      <c r="N53" s="661"/>
      <c r="O53" s="661"/>
      <c r="P53" s="661"/>
      <c r="Q53" s="661"/>
    </row>
    <row r="54" spans="1:17">
      <c r="A54" s="666"/>
      <c r="B54" s="661"/>
      <c r="C54" s="661"/>
      <c r="D54" s="661"/>
      <c r="E54" s="661"/>
      <c r="F54" s="661"/>
      <c r="G54" s="661"/>
      <c r="H54" s="661"/>
      <c r="I54" s="661"/>
      <c r="J54" s="661"/>
      <c r="K54" s="661"/>
      <c r="L54" s="661"/>
      <c r="M54" s="661"/>
      <c r="N54" s="661"/>
      <c r="O54" s="661"/>
      <c r="P54" s="661"/>
      <c r="Q54" s="661"/>
    </row>
    <row r="55" spans="1:17">
      <c r="A55" s="666"/>
      <c r="B55" s="661"/>
      <c r="C55" s="661"/>
      <c r="D55" s="661"/>
      <c r="E55" s="661"/>
      <c r="F55" s="661"/>
      <c r="G55" s="661"/>
      <c r="H55" s="661"/>
      <c r="I55" s="661"/>
      <c r="J55" s="661"/>
      <c r="K55" s="661"/>
      <c r="L55" s="661"/>
      <c r="M55" s="661"/>
      <c r="N55" s="661"/>
      <c r="O55" s="661"/>
      <c r="P55" s="661"/>
      <c r="Q55" s="661"/>
    </row>
    <row r="56" spans="1:17">
      <c r="A56" s="666"/>
      <c r="B56" s="661"/>
      <c r="C56" s="661"/>
      <c r="D56" s="661"/>
      <c r="E56" s="661"/>
      <c r="F56" s="661"/>
      <c r="G56" s="661"/>
      <c r="H56" s="661"/>
      <c r="I56" s="661"/>
      <c r="J56" s="661"/>
      <c r="K56" s="661"/>
      <c r="L56" s="661"/>
      <c r="M56" s="661"/>
      <c r="N56" s="661"/>
      <c r="O56" s="661"/>
      <c r="P56" s="661"/>
      <c r="Q56" s="661"/>
    </row>
    <row r="57" spans="1:17">
      <c r="A57" s="666"/>
      <c r="B57" s="661"/>
      <c r="C57" s="661"/>
      <c r="D57" s="661"/>
      <c r="E57" s="661"/>
      <c r="F57" s="661"/>
      <c r="G57" s="661"/>
      <c r="H57" s="661"/>
      <c r="I57" s="661"/>
      <c r="J57" s="661"/>
      <c r="K57" s="661"/>
      <c r="L57" s="661"/>
      <c r="M57" s="661"/>
      <c r="N57" s="661"/>
      <c r="O57" s="661"/>
      <c r="P57" s="661"/>
      <c r="Q57" s="661"/>
    </row>
    <row r="58" spans="1:17">
      <c r="A58" s="666"/>
      <c r="B58" s="661"/>
      <c r="C58" s="661"/>
      <c r="D58" s="661"/>
      <c r="E58" s="661"/>
      <c r="F58" s="661"/>
      <c r="G58" s="661"/>
      <c r="H58" s="661"/>
      <c r="I58" s="661"/>
      <c r="J58" s="661"/>
      <c r="K58" s="661"/>
      <c r="L58" s="661"/>
      <c r="M58" s="661"/>
      <c r="N58" s="661"/>
      <c r="O58" s="661"/>
      <c r="P58" s="661"/>
      <c r="Q58" s="661"/>
    </row>
    <row r="59" spans="1:17">
      <c r="A59" s="666"/>
      <c r="B59" s="661"/>
      <c r="C59" s="661"/>
      <c r="D59" s="661"/>
      <c r="E59" s="661"/>
      <c r="F59" s="661"/>
      <c r="G59" s="661"/>
      <c r="H59" s="661"/>
      <c r="I59" s="661"/>
      <c r="J59" s="661"/>
      <c r="K59" s="661"/>
      <c r="L59" s="661"/>
      <c r="M59" s="661"/>
      <c r="N59" s="661"/>
      <c r="O59" s="661"/>
      <c r="P59" s="661"/>
      <c r="Q59" s="661"/>
    </row>
    <row r="60" spans="1:17">
      <c r="A60" s="666"/>
      <c r="B60" s="661"/>
      <c r="C60" s="661"/>
      <c r="D60" s="661"/>
      <c r="E60" s="661"/>
      <c r="F60" s="661"/>
      <c r="G60" s="661"/>
      <c r="H60" s="661"/>
      <c r="I60" s="661"/>
      <c r="J60" s="661"/>
      <c r="K60" s="661"/>
      <c r="L60" s="661"/>
      <c r="M60" s="661"/>
      <c r="N60" s="661"/>
      <c r="O60" s="661"/>
      <c r="P60" s="661"/>
      <c r="Q60" s="661"/>
    </row>
    <row r="61" spans="1:17">
      <c r="A61" s="666"/>
      <c r="B61" s="661"/>
      <c r="C61" s="661"/>
      <c r="D61" s="661"/>
      <c r="E61" s="661"/>
      <c r="F61" s="661"/>
      <c r="G61" s="661"/>
      <c r="H61" s="661"/>
      <c r="I61" s="661"/>
      <c r="J61" s="661"/>
      <c r="K61" s="661"/>
      <c r="L61" s="661"/>
      <c r="M61" s="661"/>
      <c r="N61" s="661"/>
      <c r="O61" s="661"/>
      <c r="P61" s="661"/>
      <c r="Q61" s="661"/>
    </row>
    <row r="62" spans="1:17">
      <c r="A62" s="666"/>
      <c r="B62" s="661"/>
      <c r="C62" s="661"/>
      <c r="D62" s="661"/>
      <c r="E62" s="661"/>
      <c r="F62" s="661"/>
      <c r="G62" s="661"/>
      <c r="H62" s="661"/>
      <c r="I62" s="661"/>
      <c r="J62" s="661"/>
      <c r="K62" s="661"/>
      <c r="L62" s="661"/>
      <c r="M62" s="661"/>
      <c r="N62" s="661"/>
      <c r="O62" s="661"/>
      <c r="P62" s="661"/>
      <c r="Q62" s="661"/>
    </row>
    <row r="63" spans="1:17">
      <c r="A63" s="666"/>
      <c r="B63" s="661"/>
      <c r="C63" s="661"/>
      <c r="D63" s="661"/>
      <c r="E63" s="661"/>
      <c r="F63" s="661"/>
      <c r="G63" s="661"/>
      <c r="H63" s="661"/>
      <c r="I63" s="661"/>
      <c r="J63" s="661"/>
      <c r="K63" s="661"/>
      <c r="L63" s="661"/>
      <c r="M63" s="661"/>
      <c r="N63" s="661"/>
      <c r="O63" s="661"/>
      <c r="P63" s="661"/>
      <c r="Q63" s="661"/>
    </row>
    <row r="64" spans="1:17">
      <c r="A64" s="666"/>
      <c r="B64" s="661"/>
      <c r="C64" s="661"/>
      <c r="D64" s="661"/>
      <c r="E64" s="661"/>
      <c r="F64" s="661"/>
      <c r="G64" s="661"/>
      <c r="H64" s="661"/>
      <c r="I64" s="661"/>
      <c r="J64" s="661"/>
      <c r="K64" s="661"/>
      <c r="L64" s="661"/>
      <c r="M64" s="661"/>
      <c r="N64" s="661"/>
      <c r="O64" s="661"/>
      <c r="P64" s="661"/>
      <c r="Q64" s="661"/>
    </row>
    <row r="65" spans="1:17">
      <c r="A65" s="666"/>
      <c r="B65" s="661"/>
      <c r="C65" s="661"/>
      <c r="D65" s="661"/>
      <c r="E65" s="661"/>
      <c r="F65" s="661"/>
      <c r="G65" s="661"/>
      <c r="H65" s="661"/>
      <c r="I65" s="661"/>
      <c r="J65" s="661"/>
      <c r="K65" s="661"/>
      <c r="L65" s="661"/>
      <c r="M65" s="661"/>
      <c r="N65" s="661"/>
      <c r="O65" s="661"/>
      <c r="P65" s="661"/>
      <c r="Q65" s="661"/>
    </row>
    <row r="66" spans="1:17">
      <c r="A66" s="666"/>
      <c r="B66" s="661"/>
      <c r="C66" s="661"/>
      <c r="D66" s="661"/>
      <c r="E66" s="661"/>
      <c r="F66" s="661"/>
      <c r="G66" s="661"/>
      <c r="H66" s="661"/>
      <c r="I66" s="661"/>
      <c r="J66" s="661"/>
      <c r="K66" s="661"/>
      <c r="L66" s="661"/>
      <c r="M66" s="661"/>
      <c r="N66" s="661"/>
      <c r="O66" s="661"/>
      <c r="P66" s="661"/>
      <c r="Q66" s="661"/>
    </row>
    <row r="67" spans="1:17">
      <c r="A67" s="666"/>
      <c r="B67" s="661"/>
      <c r="C67" s="661"/>
      <c r="D67" s="661"/>
      <c r="E67" s="661"/>
      <c r="F67" s="661"/>
      <c r="G67" s="661"/>
      <c r="H67" s="661"/>
      <c r="I67" s="661"/>
      <c r="J67" s="661"/>
      <c r="K67" s="661"/>
      <c r="L67" s="661"/>
      <c r="M67" s="661"/>
      <c r="N67" s="661"/>
      <c r="O67" s="661"/>
      <c r="P67" s="661"/>
      <c r="Q67" s="661"/>
    </row>
    <row r="68" spans="1:17">
      <c r="A68" s="666"/>
      <c r="B68" s="661"/>
      <c r="C68" s="661"/>
      <c r="D68" s="661"/>
      <c r="E68" s="661"/>
      <c r="F68" s="661"/>
      <c r="G68" s="661"/>
      <c r="H68" s="661"/>
      <c r="I68" s="661"/>
      <c r="J68" s="661"/>
      <c r="K68" s="661"/>
      <c r="L68" s="661"/>
      <c r="M68" s="661"/>
      <c r="N68" s="661"/>
      <c r="O68" s="661"/>
      <c r="P68" s="661"/>
      <c r="Q68" s="661"/>
    </row>
    <row r="69" spans="1:17">
      <c r="A69" s="666"/>
      <c r="B69" s="661"/>
      <c r="C69" s="661"/>
      <c r="D69" s="661"/>
      <c r="E69" s="661"/>
      <c r="F69" s="661"/>
      <c r="G69" s="661"/>
      <c r="H69" s="661"/>
      <c r="I69" s="661"/>
      <c r="J69" s="661"/>
      <c r="K69" s="661"/>
      <c r="L69" s="661"/>
      <c r="M69" s="661"/>
      <c r="N69" s="661"/>
      <c r="O69" s="661"/>
      <c r="P69" s="661"/>
      <c r="Q69" s="661"/>
    </row>
    <row r="70" spans="1:17">
      <c r="A70" s="666"/>
      <c r="B70" s="661"/>
      <c r="C70" s="661"/>
      <c r="D70" s="661"/>
      <c r="E70" s="661"/>
      <c r="F70" s="661"/>
      <c r="G70" s="661"/>
      <c r="H70" s="661"/>
      <c r="I70" s="661"/>
      <c r="J70" s="661"/>
      <c r="K70" s="661"/>
      <c r="L70" s="661"/>
      <c r="M70" s="661"/>
      <c r="N70" s="661"/>
      <c r="O70" s="661"/>
      <c r="P70" s="661"/>
      <c r="Q70" s="661"/>
    </row>
    <row r="71" spans="1:17">
      <c r="A71" s="666"/>
      <c r="B71" s="661"/>
      <c r="C71" s="661"/>
      <c r="D71" s="661"/>
      <c r="E71" s="661"/>
      <c r="F71" s="661"/>
      <c r="G71" s="661"/>
      <c r="H71" s="661"/>
      <c r="I71" s="661"/>
      <c r="J71" s="661"/>
      <c r="K71" s="661"/>
      <c r="L71" s="661"/>
      <c r="M71" s="661"/>
      <c r="N71" s="661"/>
      <c r="O71" s="661"/>
      <c r="P71" s="661"/>
      <c r="Q71" s="661"/>
    </row>
    <row r="72" spans="1:17">
      <c r="A72" s="666"/>
      <c r="B72" s="661"/>
      <c r="C72" s="661"/>
      <c r="D72" s="661"/>
      <c r="E72" s="661"/>
      <c r="F72" s="661"/>
      <c r="G72" s="661"/>
      <c r="H72" s="661"/>
      <c r="I72" s="661"/>
      <c r="J72" s="661"/>
      <c r="K72" s="661"/>
      <c r="L72" s="661"/>
      <c r="M72" s="661"/>
      <c r="N72" s="661"/>
      <c r="O72" s="661"/>
      <c r="P72" s="661"/>
      <c r="Q72" s="661"/>
    </row>
    <row r="73" spans="1:17">
      <c r="A73" s="666"/>
      <c r="B73" s="661"/>
      <c r="C73" s="661"/>
      <c r="D73" s="661"/>
      <c r="E73" s="661"/>
      <c r="F73" s="661"/>
      <c r="G73" s="661"/>
      <c r="H73" s="661"/>
      <c r="I73" s="661"/>
      <c r="J73" s="661"/>
      <c r="K73" s="661"/>
      <c r="L73" s="661"/>
      <c r="M73" s="661"/>
      <c r="N73" s="661"/>
      <c r="O73" s="661"/>
      <c r="P73" s="661"/>
      <c r="Q73" s="661"/>
    </row>
    <row r="74" spans="1:17">
      <c r="A74" s="666"/>
      <c r="B74" s="661"/>
      <c r="C74" s="661"/>
      <c r="D74" s="661"/>
      <c r="E74" s="661"/>
      <c r="F74" s="661"/>
      <c r="G74" s="661"/>
      <c r="H74" s="661"/>
      <c r="I74" s="661"/>
      <c r="J74" s="661"/>
      <c r="K74" s="661"/>
      <c r="L74" s="661"/>
      <c r="M74" s="661"/>
      <c r="N74" s="661"/>
      <c r="O74" s="661"/>
      <c r="P74" s="661"/>
      <c r="Q74" s="661"/>
    </row>
    <row r="75" spans="1:17">
      <c r="A75" s="666"/>
      <c r="B75" s="661"/>
      <c r="C75" s="661"/>
      <c r="D75" s="661"/>
      <c r="E75" s="661"/>
      <c r="F75" s="661"/>
      <c r="G75" s="661"/>
      <c r="H75" s="661"/>
      <c r="I75" s="661"/>
      <c r="J75" s="661"/>
      <c r="K75" s="661"/>
      <c r="L75" s="661"/>
      <c r="M75" s="661"/>
      <c r="N75" s="661"/>
      <c r="O75" s="661"/>
      <c r="P75" s="661"/>
      <c r="Q75" s="661"/>
    </row>
    <row r="76" spans="1:17">
      <c r="A76" s="666"/>
      <c r="B76" s="661"/>
      <c r="C76" s="661"/>
      <c r="D76" s="661"/>
      <c r="E76" s="661"/>
      <c r="F76" s="661"/>
      <c r="G76" s="661"/>
      <c r="H76" s="661"/>
      <c r="I76" s="661"/>
      <c r="J76" s="661"/>
      <c r="K76" s="661"/>
      <c r="L76" s="661"/>
      <c r="M76" s="661"/>
      <c r="N76" s="661"/>
      <c r="O76" s="661"/>
      <c r="P76" s="661"/>
      <c r="Q76" s="661"/>
    </row>
    <row r="77" spans="1:17">
      <c r="A77" s="666"/>
      <c r="B77" s="661"/>
      <c r="C77" s="661"/>
      <c r="D77" s="661"/>
      <c r="E77" s="661"/>
      <c r="F77" s="661"/>
      <c r="G77" s="661"/>
      <c r="H77" s="661"/>
      <c r="I77" s="661"/>
      <c r="J77" s="661"/>
      <c r="K77" s="661"/>
      <c r="L77" s="661"/>
      <c r="M77" s="661"/>
      <c r="N77" s="661"/>
      <c r="O77" s="661"/>
      <c r="P77" s="661"/>
      <c r="Q77" s="661"/>
    </row>
    <row r="78" spans="1:17">
      <c r="A78" s="666"/>
      <c r="B78" s="661"/>
      <c r="C78" s="661"/>
      <c r="D78" s="661"/>
      <c r="E78" s="661"/>
      <c r="F78" s="661"/>
      <c r="G78" s="661"/>
      <c r="H78" s="661"/>
      <c r="I78" s="661"/>
      <c r="J78" s="661"/>
      <c r="K78" s="661"/>
      <c r="L78" s="661"/>
      <c r="M78" s="661"/>
      <c r="N78" s="661"/>
      <c r="O78" s="661"/>
      <c r="P78" s="661"/>
      <c r="Q78" s="661"/>
    </row>
    <row r="79" spans="1:17">
      <c r="A79" s="666"/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  <c r="P79" s="661"/>
      <c r="Q79" s="661"/>
    </row>
    <row r="80" spans="1:17">
      <c r="A80" s="666"/>
      <c r="B80" s="661"/>
      <c r="C80" s="661"/>
      <c r="D80" s="661"/>
      <c r="E80" s="661"/>
      <c r="F80" s="661"/>
      <c r="G80" s="661"/>
      <c r="H80" s="661"/>
      <c r="I80" s="661"/>
      <c r="J80" s="661"/>
      <c r="K80" s="661"/>
      <c r="L80" s="661"/>
      <c r="M80" s="661"/>
      <c r="N80" s="661"/>
      <c r="O80" s="661"/>
      <c r="P80" s="661"/>
      <c r="Q80" s="661"/>
    </row>
    <row r="81" spans="1:17">
      <c r="A81" s="666"/>
      <c r="B81" s="661"/>
      <c r="C81" s="661"/>
      <c r="D81" s="661"/>
      <c r="E81" s="661"/>
      <c r="F81" s="661"/>
      <c r="G81" s="661"/>
      <c r="H81" s="661"/>
      <c r="I81" s="661"/>
      <c r="J81" s="661"/>
      <c r="K81" s="661"/>
      <c r="L81" s="661"/>
      <c r="M81" s="661"/>
      <c r="N81" s="661"/>
      <c r="O81" s="661"/>
      <c r="P81" s="661"/>
      <c r="Q81" s="661"/>
    </row>
    <row r="82" spans="1:17">
      <c r="A82" s="666"/>
      <c r="B82" s="661"/>
      <c r="C82" s="661"/>
      <c r="D82" s="661"/>
      <c r="E82" s="661"/>
      <c r="F82" s="661"/>
      <c r="G82" s="661"/>
      <c r="H82" s="661"/>
      <c r="I82" s="661"/>
      <c r="J82" s="661"/>
      <c r="K82" s="661"/>
      <c r="L82" s="661"/>
      <c r="M82" s="661"/>
      <c r="N82" s="661"/>
      <c r="O82" s="661"/>
      <c r="P82" s="661"/>
      <c r="Q82" s="661"/>
    </row>
    <row r="83" spans="1:17">
      <c r="A83" s="666"/>
      <c r="B83" s="661"/>
      <c r="C83" s="661"/>
      <c r="D83" s="661"/>
      <c r="E83" s="661"/>
      <c r="F83" s="661"/>
      <c r="G83" s="661"/>
      <c r="H83" s="661"/>
      <c r="I83" s="661"/>
      <c r="J83" s="661"/>
      <c r="K83" s="661"/>
      <c r="L83" s="661"/>
      <c r="M83" s="661"/>
      <c r="N83" s="661"/>
      <c r="O83" s="661"/>
      <c r="P83" s="661"/>
      <c r="Q83" s="661"/>
    </row>
    <row r="84" spans="1:17">
      <c r="A84" s="666"/>
      <c r="B84" s="661"/>
      <c r="C84" s="661"/>
      <c r="D84" s="661"/>
      <c r="E84" s="661"/>
      <c r="F84" s="661"/>
      <c r="G84" s="661"/>
      <c r="H84" s="661"/>
      <c r="I84" s="661"/>
      <c r="J84" s="661"/>
      <c r="K84" s="661"/>
      <c r="L84" s="661"/>
      <c r="M84" s="661"/>
      <c r="N84" s="661"/>
      <c r="O84" s="661"/>
      <c r="P84" s="661"/>
      <c r="Q84" s="661"/>
    </row>
    <row r="85" spans="1:17">
      <c r="A85" s="666"/>
      <c r="B85" s="661"/>
      <c r="C85" s="661"/>
      <c r="D85" s="661"/>
      <c r="E85" s="661"/>
      <c r="F85" s="661"/>
      <c r="G85" s="661"/>
      <c r="H85" s="661"/>
      <c r="I85" s="661"/>
      <c r="J85" s="661"/>
      <c r="K85" s="661"/>
      <c r="L85" s="661"/>
      <c r="M85" s="661"/>
      <c r="N85" s="661"/>
      <c r="O85" s="661"/>
      <c r="P85" s="661"/>
      <c r="Q85" s="661"/>
    </row>
    <row r="86" spans="1:17">
      <c r="A86" s="666"/>
      <c r="B86" s="661"/>
      <c r="C86" s="661"/>
      <c r="D86" s="661"/>
      <c r="E86" s="661"/>
      <c r="F86" s="661"/>
      <c r="G86" s="661"/>
      <c r="H86" s="661"/>
      <c r="I86" s="661"/>
      <c r="J86" s="661"/>
      <c r="K86" s="661"/>
      <c r="L86" s="661"/>
      <c r="M86" s="661"/>
      <c r="N86" s="661"/>
      <c r="O86" s="661"/>
      <c r="P86" s="661"/>
      <c r="Q86" s="661"/>
    </row>
    <row r="87" spans="1:17">
      <c r="A87" s="666"/>
      <c r="B87" s="661"/>
      <c r="C87" s="661"/>
      <c r="D87" s="661"/>
      <c r="E87" s="661"/>
      <c r="F87" s="661"/>
      <c r="G87" s="661"/>
      <c r="H87" s="661"/>
      <c r="I87" s="661"/>
      <c r="J87" s="661"/>
      <c r="K87" s="661"/>
      <c r="L87" s="661"/>
      <c r="M87" s="661"/>
      <c r="N87" s="661"/>
      <c r="O87" s="661"/>
      <c r="P87" s="661"/>
      <c r="Q87" s="661"/>
    </row>
    <row r="88" spans="1:17">
      <c r="A88" s="666"/>
      <c r="B88" s="661"/>
      <c r="C88" s="661"/>
      <c r="D88" s="661"/>
      <c r="E88" s="661"/>
      <c r="F88" s="661"/>
      <c r="G88" s="661"/>
      <c r="H88" s="661"/>
      <c r="I88" s="661"/>
      <c r="J88" s="661"/>
      <c r="K88" s="661"/>
      <c r="L88" s="661"/>
      <c r="M88" s="661"/>
      <c r="N88" s="661"/>
      <c r="O88" s="661"/>
      <c r="P88" s="661"/>
      <c r="Q88" s="661"/>
    </row>
    <row r="89" spans="1:17">
      <c r="A89" s="666"/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  <c r="P89" s="661"/>
      <c r="Q89" s="661"/>
    </row>
    <row r="90" spans="1:17">
      <c r="A90" s="666"/>
      <c r="B90" s="661"/>
      <c r="C90" s="661"/>
      <c r="D90" s="661"/>
      <c r="E90" s="661"/>
      <c r="F90" s="661"/>
      <c r="G90" s="661"/>
      <c r="H90" s="661"/>
      <c r="I90" s="661"/>
      <c r="J90" s="661"/>
      <c r="K90" s="661"/>
      <c r="L90" s="661"/>
      <c r="M90" s="661"/>
      <c r="N90" s="661"/>
      <c r="O90" s="661"/>
      <c r="P90" s="661"/>
      <c r="Q90" s="661"/>
    </row>
    <row r="91" spans="1:17">
      <c r="A91" s="666"/>
      <c r="B91" s="661"/>
      <c r="C91" s="661"/>
      <c r="D91" s="661"/>
      <c r="E91" s="661"/>
      <c r="F91" s="661"/>
      <c r="G91" s="661"/>
      <c r="H91" s="661"/>
      <c r="I91" s="661"/>
      <c r="J91" s="661"/>
      <c r="K91" s="661"/>
      <c r="L91" s="661"/>
      <c r="M91" s="661"/>
      <c r="N91" s="661"/>
      <c r="O91" s="661"/>
      <c r="P91" s="661"/>
      <c r="Q91" s="661"/>
    </row>
    <row r="92" spans="1:17">
      <c r="A92" s="666"/>
      <c r="B92" s="661"/>
      <c r="C92" s="661"/>
      <c r="D92" s="661"/>
      <c r="E92" s="661"/>
      <c r="F92" s="661"/>
      <c r="G92" s="661"/>
      <c r="H92" s="661"/>
      <c r="I92" s="661"/>
      <c r="J92" s="661"/>
      <c r="K92" s="661"/>
      <c r="L92" s="661"/>
      <c r="M92" s="661"/>
      <c r="N92" s="661"/>
      <c r="O92" s="661"/>
      <c r="P92" s="661"/>
      <c r="Q92" s="661"/>
    </row>
    <row r="93" spans="1:17">
      <c r="A93" s="666"/>
      <c r="B93" s="661"/>
      <c r="C93" s="661"/>
      <c r="D93" s="661"/>
      <c r="E93" s="661"/>
      <c r="F93" s="661"/>
      <c r="G93" s="661"/>
      <c r="H93" s="661"/>
      <c r="I93" s="661"/>
      <c r="J93" s="661"/>
      <c r="K93" s="661"/>
      <c r="L93" s="661"/>
      <c r="M93" s="661"/>
      <c r="N93" s="661"/>
      <c r="O93" s="661"/>
      <c r="P93" s="661"/>
      <c r="Q93" s="661"/>
    </row>
    <row r="94" spans="1:17">
      <c r="A94" s="666"/>
      <c r="B94" s="661"/>
      <c r="C94" s="661"/>
      <c r="D94" s="661"/>
      <c r="E94" s="661"/>
      <c r="F94" s="661"/>
      <c r="G94" s="661"/>
      <c r="H94" s="661"/>
      <c r="I94" s="661"/>
      <c r="J94" s="661"/>
      <c r="K94" s="661"/>
      <c r="L94" s="661"/>
      <c r="M94" s="661"/>
      <c r="N94" s="661"/>
      <c r="O94" s="661"/>
      <c r="P94" s="661"/>
      <c r="Q94" s="661"/>
    </row>
    <row r="95" spans="1:17">
      <c r="A95" s="666"/>
      <c r="B95" s="661"/>
      <c r="C95" s="661"/>
      <c r="D95" s="661"/>
      <c r="E95" s="661"/>
      <c r="F95" s="661"/>
      <c r="G95" s="661"/>
      <c r="H95" s="661"/>
      <c r="I95" s="661"/>
      <c r="J95" s="661"/>
      <c r="K95" s="661"/>
      <c r="L95" s="661"/>
      <c r="M95" s="661"/>
      <c r="N95" s="661"/>
      <c r="O95" s="661"/>
      <c r="P95" s="661"/>
      <c r="Q95" s="661"/>
    </row>
    <row r="96" spans="1:17">
      <c r="A96" s="666"/>
      <c r="B96" s="661"/>
      <c r="C96" s="661"/>
      <c r="D96" s="661"/>
      <c r="E96" s="661"/>
      <c r="F96" s="661"/>
      <c r="G96" s="661"/>
      <c r="H96" s="661"/>
      <c r="I96" s="661"/>
      <c r="J96" s="661"/>
      <c r="K96" s="661"/>
      <c r="L96" s="661"/>
      <c r="M96" s="661"/>
      <c r="N96" s="661"/>
      <c r="O96" s="661"/>
      <c r="P96" s="661"/>
      <c r="Q96" s="661"/>
    </row>
    <row r="97" spans="1:17">
      <c r="A97" s="666"/>
      <c r="B97" s="661"/>
      <c r="C97" s="661"/>
      <c r="D97" s="661"/>
      <c r="E97" s="661"/>
      <c r="F97" s="661"/>
      <c r="G97" s="661"/>
      <c r="H97" s="661"/>
      <c r="I97" s="661"/>
      <c r="J97" s="661"/>
      <c r="K97" s="661"/>
      <c r="L97" s="661"/>
      <c r="M97" s="661"/>
      <c r="N97" s="661"/>
      <c r="O97" s="661"/>
      <c r="P97" s="661"/>
      <c r="Q97" s="661"/>
    </row>
    <row r="98" spans="1:17">
      <c r="A98" s="666"/>
      <c r="B98" s="661"/>
      <c r="C98" s="661"/>
      <c r="D98" s="661"/>
      <c r="E98" s="661"/>
      <c r="F98" s="661"/>
      <c r="G98" s="661"/>
      <c r="H98" s="661"/>
      <c r="I98" s="661"/>
      <c r="J98" s="661"/>
      <c r="K98" s="661"/>
      <c r="L98" s="661"/>
      <c r="M98" s="661"/>
      <c r="N98" s="661"/>
      <c r="O98" s="661"/>
      <c r="P98" s="661"/>
      <c r="Q98" s="661"/>
    </row>
    <row r="99" spans="1:17">
      <c r="A99" s="666"/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  <c r="P99" s="661"/>
      <c r="Q99" s="661"/>
    </row>
    <row r="100" spans="1:17">
      <c r="A100" s="666"/>
      <c r="B100" s="661"/>
      <c r="C100" s="661"/>
      <c r="D100" s="661"/>
      <c r="E100" s="661"/>
      <c r="F100" s="661"/>
      <c r="G100" s="661"/>
      <c r="H100" s="661"/>
      <c r="I100" s="661"/>
      <c r="J100" s="661"/>
      <c r="K100" s="661"/>
      <c r="L100" s="661"/>
      <c r="M100" s="661"/>
      <c r="N100" s="661"/>
      <c r="O100" s="661"/>
      <c r="P100" s="661"/>
      <c r="Q100" s="661"/>
    </row>
    <row r="101" spans="1:17">
      <c r="A101" s="666"/>
      <c r="B101" s="661"/>
      <c r="C101" s="661"/>
      <c r="D101" s="661"/>
      <c r="E101" s="661"/>
      <c r="F101" s="661"/>
      <c r="G101" s="661"/>
      <c r="H101" s="661"/>
      <c r="I101" s="661"/>
      <c r="J101" s="661"/>
      <c r="K101" s="661"/>
      <c r="L101" s="661"/>
      <c r="M101" s="661"/>
      <c r="N101" s="661"/>
      <c r="O101" s="661"/>
      <c r="P101" s="661"/>
      <c r="Q101" s="661"/>
    </row>
    <row r="102" spans="1:17">
      <c r="A102" s="666"/>
      <c r="B102" s="661"/>
      <c r="C102" s="661"/>
      <c r="D102" s="661"/>
      <c r="E102" s="661"/>
      <c r="F102" s="661"/>
      <c r="G102" s="661"/>
      <c r="H102" s="661"/>
      <c r="I102" s="661"/>
      <c r="J102" s="661"/>
      <c r="K102" s="661"/>
      <c r="L102" s="661"/>
      <c r="M102" s="661"/>
      <c r="N102" s="661"/>
      <c r="O102" s="661"/>
      <c r="P102" s="661"/>
      <c r="Q102" s="661"/>
    </row>
    <row r="103" spans="1:17">
      <c r="A103" s="666"/>
      <c r="B103" s="661"/>
      <c r="C103" s="661"/>
      <c r="D103" s="661"/>
      <c r="E103" s="661"/>
      <c r="F103" s="661"/>
      <c r="G103" s="661"/>
      <c r="H103" s="661"/>
      <c r="I103" s="661"/>
      <c r="J103" s="661"/>
      <c r="K103" s="661"/>
      <c r="L103" s="661"/>
      <c r="M103" s="661"/>
      <c r="N103" s="661"/>
      <c r="O103" s="661"/>
      <c r="P103" s="661"/>
      <c r="Q103" s="661"/>
    </row>
    <row r="104" spans="1:17">
      <c r="A104" s="666"/>
      <c r="B104" s="661"/>
      <c r="C104" s="661"/>
      <c r="D104" s="661"/>
      <c r="E104" s="661"/>
      <c r="F104" s="661"/>
      <c r="G104" s="661"/>
      <c r="H104" s="661"/>
      <c r="I104" s="661"/>
      <c r="J104" s="661"/>
      <c r="K104" s="661"/>
      <c r="L104" s="661"/>
      <c r="M104" s="661"/>
      <c r="N104" s="661"/>
      <c r="O104" s="661"/>
      <c r="P104" s="661"/>
      <c r="Q104" s="661"/>
    </row>
    <row r="105" spans="1:17">
      <c r="A105" s="666"/>
      <c r="B105" s="661"/>
      <c r="C105" s="661"/>
      <c r="D105" s="661"/>
      <c r="E105" s="661"/>
      <c r="F105" s="661"/>
      <c r="G105" s="661"/>
      <c r="H105" s="661"/>
      <c r="I105" s="661"/>
      <c r="J105" s="661"/>
      <c r="K105" s="661"/>
      <c r="L105" s="661"/>
      <c r="M105" s="661"/>
      <c r="N105" s="661"/>
      <c r="O105" s="661"/>
      <c r="P105" s="661"/>
      <c r="Q105" s="661"/>
    </row>
    <row r="106" spans="1:17">
      <c r="A106" s="666"/>
      <c r="B106" s="661"/>
      <c r="C106" s="661"/>
      <c r="D106" s="661"/>
      <c r="E106" s="661"/>
      <c r="F106" s="661"/>
      <c r="G106" s="661"/>
      <c r="H106" s="661"/>
      <c r="I106" s="661"/>
      <c r="J106" s="661"/>
      <c r="K106" s="661"/>
      <c r="L106" s="661"/>
      <c r="M106" s="661"/>
      <c r="N106" s="661"/>
      <c r="O106" s="661"/>
      <c r="P106" s="661"/>
      <c r="Q106" s="661"/>
    </row>
    <row r="107" spans="1:17">
      <c r="A107" s="666"/>
      <c r="B107" s="661"/>
      <c r="C107" s="661"/>
      <c r="D107" s="661"/>
      <c r="E107" s="661"/>
      <c r="F107" s="661"/>
      <c r="G107" s="661"/>
      <c r="H107" s="661"/>
      <c r="I107" s="661"/>
      <c r="J107" s="661"/>
      <c r="K107" s="661"/>
      <c r="L107" s="661"/>
      <c r="M107" s="661"/>
      <c r="N107" s="661"/>
      <c r="O107" s="661"/>
      <c r="P107" s="661"/>
      <c r="Q107" s="661"/>
    </row>
    <row r="108" spans="1:17">
      <c r="A108" s="666"/>
      <c r="B108" s="661"/>
      <c r="C108" s="661"/>
      <c r="D108" s="661"/>
      <c r="E108" s="661"/>
      <c r="F108" s="661"/>
      <c r="G108" s="661"/>
      <c r="H108" s="661"/>
      <c r="I108" s="661"/>
      <c r="J108" s="661"/>
      <c r="K108" s="661"/>
      <c r="L108" s="661"/>
      <c r="M108" s="661"/>
      <c r="N108" s="661"/>
      <c r="O108" s="661"/>
      <c r="P108" s="661"/>
      <c r="Q108" s="661"/>
    </row>
    <row r="109" spans="1:17">
      <c r="A109" s="666"/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  <c r="P109" s="661"/>
      <c r="Q109" s="661"/>
    </row>
    <row r="110" spans="1:17">
      <c r="A110" s="666"/>
      <c r="B110" s="661"/>
      <c r="C110" s="661"/>
      <c r="D110" s="661"/>
      <c r="E110" s="661"/>
      <c r="F110" s="661"/>
      <c r="G110" s="661"/>
      <c r="H110" s="661"/>
      <c r="I110" s="661"/>
      <c r="J110" s="661"/>
      <c r="K110" s="661"/>
      <c r="L110" s="661"/>
      <c r="M110" s="661"/>
      <c r="N110" s="661"/>
      <c r="O110" s="661"/>
      <c r="P110" s="661"/>
      <c r="Q110" s="661"/>
    </row>
    <row r="111" spans="1:17">
      <c r="A111" s="666"/>
      <c r="B111" s="661"/>
      <c r="C111" s="661"/>
      <c r="D111" s="661"/>
      <c r="E111" s="661"/>
      <c r="F111" s="661"/>
      <c r="G111" s="661"/>
      <c r="H111" s="661"/>
      <c r="I111" s="661"/>
      <c r="J111" s="661"/>
      <c r="K111" s="661"/>
      <c r="L111" s="661"/>
      <c r="M111" s="661"/>
      <c r="N111" s="661"/>
      <c r="O111" s="661"/>
      <c r="P111" s="661"/>
      <c r="Q111" s="661"/>
    </row>
    <row r="112" spans="1:17">
      <c r="A112" s="666"/>
      <c r="B112" s="661"/>
      <c r="C112" s="661"/>
      <c r="D112" s="661"/>
      <c r="E112" s="661"/>
      <c r="F112" s="661"/>
      <c r="G112" s="661"/>
      <c r="H112" s="661"/>
      <c r="I112" s="661"/>
      <c r="J112" s="661"/>
      <c r="K112" s="661"/>
      <c r="L112" s="661"/>
      <c r="M112" s="661"/>
      <c r="N112" s="661"/>
      <c r="O112" s="661"/>
      <c r="P112" s="661"/>
      <c r="Q112" s="661"/>
    </row>
    <row r="113" spans="1:17">
      <c r="A113" s="666"/>
      <c r="B113" s="661"/>
      <c r="C113" s="661"/>
      <c r="D113" s="661"/>
      <c r="E113" s="661"/>
      <c r="F113" s="661"/>
      <c r="G113" s="661"/>
      <c r="H113" s="661"/>
      <c r="I113" s="661"/>
      <c r="J113" s="661"/>
      <c r="K113" s="661"/>
      <c r="L113" s="661"/>
      <c r="M113" s="661"/>
      <c r="N113" s="661"/>
      <c r="O113" s="661"/>
      <c r="P113" s="661"/>
      <c r="Q113" s="661"/>
    </row>
    <row r="114" spans="1:17">
      <c r="A114" s="666"/>
      <c r="B114" s="661"/>
      <c r="C114" s="661"/>
      <c r="D114" s="661"/>
      <c r="E114" s="661"/>
      <c r="F114" s="661"/>
      <c r="G114" s="661"/>
      <c r="H114" s="661"/>
      <c r="I114" s="661"/>
      <c r="J114" s="661"/>
      <c r="K114" s="661"/>
      <c r="L114" s="661"/>
      <c r="M114" s="661"/>
      <c r="N114" s="661"/>
      <c r="O114" s="661"/>
      <c r="P114" s="661"/>
      <c r="Q114" s="661"/>
    </row>
    <row r="115" spans="1:17">
      <c r="A115" s="666"/>
      <c r="B115" s="661"/>
      <c r="C115" s="661"/>
      <c r="D115" s="661"/>
      <c r="E115" s="661"/>
      <c r="F115" s="661"/>
      <c r="G115" s="661"/>
      <c r="H115" s="661"/>
      <c r="I115" s="661"/>
      <c r="J115" s="661"/>
      <c r="K115" s="661"/>
      <c r="L115" s="661"/>
      <c r="M115" s="661"/>
      <c r="N115" s="661"/>
      <c r="O115" s="661"/>
      <c r="P115" s="661"/>
      <c r="Q115" s="661"/>
    </row>
    <row r="116" spans="1:17">
      <c r="A116" s="666"/>
      <c r="B116" s="661"/>
      <c r="C116" s="661"/>
      <c r="D116" s="661"/>
      <c r="E116" s="661"/>
      <c r="F116" s="661"/>
      <c r="G116" s="661"/>
      <c r="H116" s="661"/>
      <c r="I116" s="661"/>
      <c r="J116" s="661"/>
      <c r="K116" s="661"/>
      <c r="L116" s="661"/>
      <c r="M116" s="661"/>
      <c r="N116" s="661"/>
      <c r="O116" s="661"/>
      <c r="P116" s="661"/>
      <c r="Q116" s="661"/>
    </row>
    <row r="117" spans="1:17">
      <c r="A117" s="666"/>
      <c r="B117" s="661"/>
      <c r="C117" s="661"/>
      <c r="D117" s="661"/>
      <c r="E117" s="661"/>
      <c r="F117" s="661"/>
      <c r="G117" s="661"/>
      <c r="H117" s="661"/>
      <c r="I117" s="661"/>
      <c r="J117" s="661"/>
      <c r="K117" s="661"/>
      <c r="L117" s="661"/>
      <c r="M117" s="661"/>
      <c r="N117" s="661"/>
      <c r="O117" s="661"/>
      <c r="P117" s="661"/>
      <c r="Q117" s="661"/>
    </row>
    <row r="118" spans="1:17">
      <c r="A118" s="666"/>
      <c r="B118" s="661"/>
      <c r="C118" s="661"/>
      <c r="D118" s="661"/>
      <c r="E118" s="661"/>
      <c r="F118" s="661"/>
      <c r="G118" s="661"/>
      <c r="H118" s="661"/>
      <c r="I118" s="661"/>
      <c r="J118" s="661"/>
      <c r="K118" s="661"/>
      <c r="L118" s="661"/>
      <c r="M118" s="661"/>
      <c r="N118" s="661"/>
      <c r="O118" s="661"/>
      <c r="P118" s="661"/>
      <c r="Q118" s="661"/>
    </row>
    <row r="119" spans="1:17">
      <c r="A119" s="666"/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  <c r="P119" s="661"/>
      <c r="Q119" s="661"/>
    </row>
    <row r="120" spans="1:17">
      <c r="A120" s="666"/>
      <c r="B120" s="661"/>
      <c r="C120" s="661"/>
      <c r="D120" s="661"/>
      <c r="E120" s="661"/>
      <c r="F120" s="661"/>
      <c r="G120" s="661"/>
      <c r="H120" s="661"/>
      <c r="I120" s="661"/>
      <c r="J120" s="661"/>
      <c r="K120" s="661"/>
      <c r="L120" s="661"/>
      <c r="M120" s="661"/>
      <c r="N120" s="661"/>
      <c r="O120" s="661"/>
      <c r="P120" s="661"/>
      <c r="Q120" s="661"/>
    </row>
    <row r="121" spans="1:17">
      <c r="A121" s="666"/>
      <c r="B121" s="661"/>
      <c r="C121" s="661"/>
      <c r="D121" s="661"/>
      <c r="E121" s="661"/>
      <c r="F121" s="661"/>
      <c r="G121" s="661"/>
      <c r="H121" s="661"/>
      <c r="I121" s="661"/>
      <c r="J121" s="661"/>
      <c r="K121" s="661"/>
      <c r="L121" s="661"/>
      <c r="M121" s="661"/>
      <c r="N121" s="661"/>
      <c r="O121" s="661"/>
      <c r="P121" s="661"/>
      <c r="Q121" s="661"/>
    </row>
    <row r="122" spans="1:17">
      <c r="A122" s="666"/>
      <c r="B122" s="661"/>
      <c r="C122" s="661"/>
      <c r="D122" s="661"/>
      <c r="E122" s="661"/>
      <c r="F122" s="661"/>
      <c r="G122" s="661"/>
      <c r="H122" s="661"/>
      <c r="I122" s="661"/>
      <c r="J122" s="661"/>
      <c r="K122" s="661"/>
      <c r="L122" s="661"/>
      <c r="M122" s="661"/>
      <c r="N122" s="661"/>
      <c r="O122" s="661"/>
      <c r="P122" s="661"/>
      <c r="Q122" s="661"/>
    </row>
    <row r="123" spans="1:17">
      <c r="A123" s="666"/>
      <c r="B123" s="661"/>
      <c r="C123" s="661"/>
      <c r="D123" s="661"/>
      <c r="E123" s="661"/>
      <c r="F123" s="661"/>
      <c r="G123" s="661"/>
      <c r="H123" s="661"/>
      <c r="I123" s="661"/>
      <c r="J123" s="661"/>
      <c r="K123" s="661"/>
      <c r="L123" s="661"/>
      <c r="M123" s="661"/>
      <c r="N123" s="661"/>
      <c r="O123" s="661"/>
      <c r="P123" s="661"/>
      <c r="Q123" s="661"/>
    </row>
    <row r="124" spans="1:17">
      <c r="A124" s="666"/>
      <c r="B124" s="661"/>
      <c r="C124" s="661"/>
      <c r="D124" s="661"/>
      <c r="E124" s="661"/>
      <c r="F124" s="661"/>
      <c r="G124" s="661"/>
      <c r="H124" s="661"/>
      <c r="I124" s="661"/>
      <c r="J124" s="661"/>
      <c r="K124" s="661"/>
      <c r="L124" s="661"/>
      <c r="M124" s="661"/>
      <c r="N124" s="661"/>
      <c r="O124" s="661"/>
      <c r="P124" s="661"/>
      <c r="Q124" s="661"/>
    </row>
    <row r="125" spans="1:17">
      <c r="A125" s="666"/>
      <c r="B125" s="661"/>
      <c r="C125" s="661"/>
      <c r="D125" s="661"/>
      <c r="E125" s="661"/>
      <c r="F125" s="661"/>
      <c r="G125" s="661"/>
      <c r="H125" s="661"/>
      <c r="I125" s="661"/>
      <c r="J125" s="661"/>
      <c r="K125" s="661"/>
      <c r="L125" s="661"/>
      <c r="M125" s="661"/>
      <c r="N125" s="661"/>
      <c r="O125" s="661"/>
      <c r="P125" s="661"/>
      <c r="Q125" s="661"/>
    </row>
    <row r="126" spans="1:17">
      <c r="A126" s="666"/>
      <c r="B126" s="661"/>
      <c r="C126" s="661"/>
      <c r="D126" s="661"/>
      <c r="E126" s="661"/>
      <c r="F126" s="661"/>
      <c r="G126" s="661"/>
      <c r="H126" s="661"/>
      <c r="I126" s="661"/>
      <c r="J126" s="661"/>
      <c r="K126" s="661"/>
      <c r="L126" s="661"/>
      <c r="M126" s="661"/>
      <c r="N126" s="661"/>
      <c r="O126" s="661"/>
      <c r="P126" s="661"/>
      <c r="Q126" s="661"/>
    </row>
    <row r="127" spans="1:17">
      <c r="A127" s="666"/>
      <c r="B127" s="661"/>
      <c r="C127" s="661"/>
      <c r="D127" s="661"/>
      <c r="E127" s="661"/>
      <c r="F127" s="661"/>
      <c r="G127" s="661"/>
      <c r="H127" s="661"/>
      <c r="I127" s="661"/>
      <c r="J127" s="661"/>
      <c r="K127" s="661"/>
      <c r="L127" s="661"/>
      <c r="M127" s="661"/>
      <c r="N127" s="661"/>
      <c r="O127" s="661"/>
      <c r="P127" s="661"/>
      <c r="Q127" s="661"/>
    </row>
    <row r="128" spans="1:17">
      <c r="A128" s="666"/>
      <c r="B128" s="661"/>
      <c r="C128" s="661"/>
      <c r="D128" s="661"/>
      <c r="E128" s="661"/>
      <c r="F128" s="661"/>
      <c r="G128" s="661"/>
      <c r="H128" s="661"/>
      <c r="I128" s="661"/>
      <c r="J128" s="661"/>
      <c r="K128" s="661"/>
      <c r="L128" s="661"/>
      <c r="M128" s="661"/>
      <c r="N128" s="661"/>
      <c r="O128" s="661"/>
      <c r="P128" s="661"/>
      <c r="Q128" s="661"/>
    </row>
    <row r="129" spans="1:17">
      <c r="A129" s="666"/>
      <c r="B129" s="661"/>
      <c r="C129" s="661"/>
      <c r="D129" s="661"/>
      <c r="E129" s="661"/>
      <c r="F129" s="661"/>
      <c r="G129" s="661"/>
      <c r="H129" s="661"/>
      <c r="I129" s="661"/>
      <c r="J129" s="661"/>
      <c r="K129" s="661"/>
      <c r="L129" s="661"/>
      <c r="M129" s="661"/>
      <c r="N129" s="661"/>
      <c r="O129" s="661"/>
      <c r="P129" s="661"/>
      <c r="Q129" s="661"/>
    </row>
    <row r="130" spans="1:17">
      <c r="A130" s="666"/>
      <c r="B130" s="661"/>
      <c r="C130" s="661"/>
      <c r="D130" s="661"/>
      <c r="E130" s="661"/>
      <c r="F130" s="661"/>
      <c r="G130" s="661"/>
      <c r="H130" s="661"/>
      <c r="I130" s="661"/>
      <c r="J130" s="661"/>
      <c r="K130" s="661"/>
      <c r="L130" s="661"/>
      <c r="M130" s="661"/>
      <c r="N130" s="661"/>
      <c r="O130" s="661"/>
      <c r="P130" s="661"/>
      <c r="Q130" s="661"/>
    </row>
    <row r="131" spans="1:17">
      <c r="A131" s="666"/>
      <c r="B131" s="661"/>
      <c r="C131" s="661"/>
      <c r="D131" s="661"/>
      <c r="E131" s="661"/>
      <c r="F131" s="661"/>
      <c r="G131" s="661"/>
      <c r="H131" s="661"/>
      <c r="I131" s="661"/>
      <c r="J131" s="661"/>
      <c r="K131" s="661"/>
      <c r="L131" s="661"/>
      <c r="M131" s="661"/>
      <c r="N131" s="661"/>
      <c r="O131" s="661"/>
      <c r="P131" s="661"/>
      <c r="Q131" s="661"/>
    </row>
    <row r="132" spans="1:17">
      <c r="A132" s="666"/>
      <c r="B132" s="661"/>
      <c r="C132" s="661"/>
      <c r="D132" s="661"/>
      <c r="E132" s="661"/>
      <c r="F132" s="661"/>
      <c r="G132" s="661"/>
      <c r="H132" s="661"/>
      <c r="I132" s="661"/>
      <c r="J132" s="661"/>
      <c r="K132" s="661"/>
      <c r="L132" s="661"/>
      <c r="M132" s="661"/>
      <c r="N132" s="661"/>
      <c r="O132" s="661"/>
      <c r="P132" s="661"/>
      <c r="Q132" s="661"/>
    </row>
    <row r="133" spans="1:17">
      <c r="A133" s="666"/>
      <c r="B133" s="661"/>
      <c r="C133" s="661"/>
      <c r="D133" s="661"/>
      <c r="E133" s="661"/>
      <c r="F133" s="661"/>
      <c r="G133" s="661"/>
      <c r="H133" s="661"/>
      <c r="I133" s="661"/>
      <c r="J133" s="661"/>
      <c r="K133" s="661"/>
      <c r="L133" s="661"/>
      <c r="M133" s="661"/>
      <c r="N133" s="661"/>
      <c r="O133" s="661"/>
      <c r="P133" s="661"/>
      <c r="Q133" s="661"/>
    </row>
    <row r="134" spans="1:17">
      <c r="A134" s="666"/>
      <c r="B134" s="661"/>
      <c r="C134" s="661"/>
      <c r="D134" s="661"/>
      <c r="E134" s="661"/>
      <c r="F134" s="661"/>
      <c r="G134" s="661"/>
      <c r="H134" s="661"/>
      <c r="I134" s="661"/>
      <c r="J134" s="661"/>
      <c r="K134" s="661"/>
      <c r="L134" s="661"/>
      <c r="M134" s="661"/>
      <c r="N134" s="661"/>
      <c r="O134" s="661"/>
      <c r="P134" s="661"/>
      <c r="Q134" s="661"/>
    </row>
    <row r="135" spans="1:17">
      <c r="A135" s="666"/>
      <c r="B135" s="661"/>
      <c r="C135" s="661"/>
      <c r="D135" s="661"/>
      <c r="E135" s="661"/>
      <c r="F135" s="661"/>
      <c r="G135" s="661"/>
      <c r="H135" s="661"/>
      <c r="I135" s="661"/>
      <c r="J135" s="661"/>
      <c r="K135" s="661"/>
      <c r="L135" s="661"/>
      <c r="M135" s="661"/>
      <c r="N135" s="661"/>
      <c r="O135" s="661"/>
      <c r="P135" s="661"/>
      <c r="Q135" s="661"/>
    </row>
    <row r="136" spans="1:17">
      <c r="A136" s="666"/>
      <c r="B136" s="661"/>
      <c r="C136" s="661"/>
      <c r="D136" s="661"/>
      <c r="E136" s="661"/>
      <c r="F136" s="661"/>
      <c r="G136" s="661"/>
      <c r="H136" s="661"/>
      <c r="I136" s="661"/>
      <c r="J136" s="661"/>
      <c r="K136" s="661"/>
      <c r="L136" s="661"/>
      <c r="M136" s="661"/>
      <c r="N136" s="661"/>
      <c r="O136" s="661"/>
      <c r="P136" s="661"/>
      <c r="Q136" s="661"/>
    </row>
    <row r="137" spans="1:17">
      <c r="A137" s="666"/>
      <c r="B137" s="661"/>
      <c r="C137" s="661"/>
      <c r="D137" s="661"/>
      <c r="E137" s="661"/>
      <c r="F137" s="661"/>
      <c r="G137" s="661"/>
      <c r="H137" s="661"/>
      <c r="I137" s="661"/>
      <c r="J137" s="661"/>
      <c r="K137" s="661"/>
      <c r="L137" s="661"/>
      <c r="M137" s="661"/>
      <c r="N137" s="661"/>
      <c r="O137" s="661"/>
      <c r="P137" s="661"/>
      <c r="Q137" s="661"/>
    </row>
    <row r="138" spans="1:17">
      <c r="A138" s="666"/>
      <c r="B138" s="661"/>
      <c r="C138" s="661"/>
      <c r="D138" s="661"/>
      <c r="E138" s="661"/>
      <c r="F138" s="661"/>
      <c r="G138" s="661"/>
      <c r="H138" s="661"/>
      <c r="I138" s="661"/>
      <c r="J138" s="661"/>
      <c r="K138" s="661"/>
      <c r="L138" s="661"/>
      <c r="M138" s="661"/>
      <c r="N138" s="661"/>
      <c r="O138" s="661"/>
      <c r="P138" s="661"/>
      <c r="Q138" s="661"/>
    </row>
    <row r="139" spans="1:17">
      <c r="A139" s="666"/>
      <c r="B139" s="661"/>
      <c r="C139" s="661"/>
      <c r="D139" s="661"/>
      <c r="E139" s="661"/>
      <c r="F139" s="661"/>
      <c r="G139" s="661"/>
      <c r="H139" s="661"/>
      <c r="I139" s="661"/>
      <c r="J139" s="661"/>
      <c r="K139" s="661"/>
      <c r="L139" s="661"/>
      <c r="M139" s="661"/>
      <c r="N139" s="661"/>
      <c r="O139" s="661"/>
      <c r="P139" s="661"/>
      <c r="Q139" s="661"/>
    </row>
    <row r="140" spans="1:17">
      <c r="A140" s="666"/>
      <c r="B140" s="661"/>
      <c r="C140" s="661"/>
      <c r="D140" s="661"/>
      <c r="E140" s="661"/>
      <c r="F140" s="661"/>
      <c r="G140" s="661"/>
      <c r="H140" s="661"/>
      <c r="I140" s="661"/>
      <c r="J140" s="661"/>
      <c r="K140" s="661"/>
      <c r="L140" s="661"/>
      <c r="M140" s="661"/>
      <c r="N140" s="661"/>
      <c r="O140" s="661"/>
      <c r="P140" s="661"/>
      <c r="Q140" s="661"/>
    </row>
    <row r="141" spans="1:17">
      <c r="A141" s="666"/>
      <c r="B141" s="661"/>
      <c r="C141" s="661"/>
      <c r="D141" s="661"/>
      <c r="E141" s="661"/>
      <c r="F141" s="661"/>
      <c r="G141" s="661"/>
      <c r="H141" s="661"/>
      <c r="I141" s="661"/>
      <c r="J141" s="661"/>
      <c r="K141" s="661"/>
      <c r="L141" s="661"/>
      <c r="M141" s="661"/>
      <c r="N141" s="661"/>
      <c r="O141" s="661"/>
      <c r="P141" s="661"/>
      <c r="Q141" s="661"/>
    </row>
    <row r="142" spans="1:17">
      <c r="A142" s="666"/>
      <c r="B142" s="661"/>
      <c r="C142" s="661"/>
      <c r="D142" s="661"/>
      <c r="E142" s="661"/>
      <c r="F142" s="661"/>
      <c r="G142" s="661"/>
      <c r="H142" s="661"/>
      <c r="I142" s="661"/>
      <c r="J142" s="661"/>
      <c r="K142" s="661"/>
      <c r="L142" s="661"/>
      <c r="M142" s="661"/>
      <c r="N142" s="661"/>
      <c r="O142" s="661"/>
      <c r="P142" s="661"/>
      <c r="Q142" s="661"/>
    </row>
    <row r="143" spans="1:17">
      <c r="A143" s="666"/>
      <c r="B143" s="661"/>
      <c r="C143" s="661"/>
      <c r="D143" s="661"/>
      <c r="E143" s="661"/>
      <c r="F143" s="661"/>
      <c r="G143" s="661"/>
      <c r="H143" s="661"/>
      <c r="I143" s="661"/>
      <c r="J143" s="661"/>
      <c r="K143" s="661"/>
      <c r="L143" s="661"/>
      <c r="M143" s="661"/>
      <c r="N143" s="661"/>
      <c r="O143" s="661"/>
      <c r="P143" s="661"/>
      <c r="Q143" s="661"/>
    </row>
    <row r="144" spans="1:17">
      <c r="A144" s="666"/>
      <c r="B144" s="661"/>
      <c r="C144" s="661"/>
      <c r="D144" s="661"/>
      <c r="E144" s="661"/>
      <c r="F144" s="661"/>
      <c r="G144" s="661"/>
      <c r="H144" s="661"/>
      <c r="I144" s="661"/>
      <c r="J144" s="661"/>
      <c r="K144" s="661"/>
      <c r="L144" s="661"/>
      <c r="M144" s="661"/>
      <c r="N144" s="661"/>
      <c r="O144" s="661"/>
      <c r="P144" s="661"/>
      <c r="Q144" s="661"/>
    </row>
    <row r="145" spans="1:17">
      <c r="A145" s="666"/>
      <c r="B145" s="661"/>
      <c r="C145" s="661"/>
      <c r="D145" s="661"/>
      <c r="E145" s="661"/>
      <c r="F145" s="661"/>
      <c r="G145" s="661"/>
      <c r="H145" s="661"/>
      <c r="I145" s="661"/>
      <c r="J145" s="661"/>
      <c r="K145" s="661"/>
      <c r="L145" s="661"/>
      <c r="M145" s="661"/>
      <c r="N145" s="661"/>
      <c r="O145" s="661"/>
      <c r="P145" s="661"/>
      <c r="Q145" s="661"/>
    </row>
    <row r="146" spans="1:17">
      <c r="A146" s="666"/>
      <c r="B146" s="661"/>
      <c r="C146" s="661"/>
      <c r="D146" s="661"/>
      <c r="E146" s="661"/>
      <c r="F146" s="661"/>
      <c r="G146" s="661"/>
      <c r="H146" s="661"/>
      <c r="I146" s="661"/>
      <c r="J146" s="661"/>
      <c r="K146" s="661"/>
      <c r="L146" s="661"/>
      <c r="M146" s="661"/>
      <c r="N146" s="661"/>
      <c r="O146" s="661"/>
      <c r="P146" s="661"/>
      <c r="Q146" s="661"/>
    </row>
    <row r="147" spans="1:17">
      <c r="A147" s="666"/>
      <c r="B147" s="661"/>
      <c r="C147" s="661"/>
      <c r="D147" s="661"/>
      <c r="E147" s="661"/>
      <c r="F147" s="661"/>
      <c r="G147" s="661"/>
      <c r="H147" s="661"/>
      <c r="I147" s="661"/>
      <c r="J147" s="661"/>
      <c r="K147" s="661"/>
      <c r="L147" s="661"/>
      <c r="M147" s="661"/>
      <c r="N147" s="661"/>
      <c r="O147" s="661"/>
      <c r="P147" s="661"/>
      <c r="Q147" s="661"/>
    </row>
    <row r="148" spans="1:17">
      <c r="A148" s="666"/>
      <c r="B148" s="661"/>
      <c r="C148" s="661"/>
      <c r="D148" s="661"/>
      <c r="E148" s="661"/>
      <c r="F148" s="661"/>
      <c r="G148" s="661"/>
      <c r="H148" s="661"/>
      <c r="I148" s="661"/>
      <c r="J148" s="661"/>
      <c r="K148" s="661"/>
      <c r="L148" s="661"/>
      <c r="M148" s="661"/>
      <c r="N148" s="661"/>
      <c r="O148" s="661"/>
      <c r="P148" s="661"/>
      <c r="Q148" s="661"/>
    </row>
    <row r="149" spans="1:17">
      <c r="A149" s="666"/>
      <c r="B149" s="661"/>
      <c r="C149" s="661"/>
      <c r="D149" s="661"/>
      <c r="E149" s="661"/>
      <c r="F149" s="661"/>
      <c r="G149" s="661"/>
      <c r="H149" s="661"/>
      <c r="I149" s="661"/>
      <c r="J149" s="661"/>
      <c r="K149" s="661"/>
      <c r="L149" s="661"/>
      <c r="M149" s="661"/>
      <c r="N149" s="661"/>
      <c r="O149" s="661"/>
      <c r="P149" s="661"/>
      <c r="Q149" s="661"/>
    </row>
    <row r="150" spans="1:17">
      <c r="A150" s="666"/>
      <c r="B150" s="661"/>
      <c r="C150" s="661"/>
      <c r="D150" s="661"/>
      <c r="E150" s="661"/>
      <c r="F150" s="661"/>
      <c r="G150" s="661"/>
      <c r="H150" s="661"/>
      <c r="I150" s="661"/>
      <c r="J150" s="661"/>
      <c r="K150" s="661"/>
      <c r="L150" s="661"/>
      <c r="M150" s="661"/>
      <c r="N150" s="661"/>
      <c r="O150" s="661"/>
      <c r="P150" s="661"/>
      <c r="Q150" s="661"/>
    </row>
    <row r="151" spans="1:17">
      <c r="A151" s="666"/>
      <c r="B151" s="661"/>
      <c r="C151" s="661"/>
      <c r="D151" s="661"/>
      <c r="E151" s="661"/>
      <c r="F151" s="661"/>
      <c r="G151" s="661"/>
      <c r="H151" s="661"/>
      <c r="I151" s="661"/>
      <c r="J151" s="661"/>
      <c r="K151" s="661"/>
      <c r="L151" s="661"/>
      <c r="M151" s="661"/>
      <c r="N151" s="661"/>
      <c r="O151" s="661"/>
      <c r="P151" s="661"/>
      <c r="Q151" s="661"/>
    </row>
    <row r="152" spans="1:17">
      <c r="A152" s="666"/>
      <c r="B152" s="661"/>
      <c r="C152" s="661"/>
      <c r="D152" s="661"/>
      <c r="E152" s="661"/>
      <c r="F152" s="661"/>
      <c r="G152" s="661"/>
      <c r="H152" s="661"/>
      <c r="I152" s="661"/>
      <c r="J152" s="661"/>
      <c r="K152" s="661"/>
      <c r="L152" s="661"/>
      <c r="M152" s="661"/>
      <c r="N152" s="661"/>
      <c r="O152" s="661"/>
      <c r="P152" s="661"/>
      <c r="Q152" s="661"/>
    </row>
    <row r="153" spans="1:17">
      <c r="A153" s="666"/>
      <c r="B153" s="661"/>
      <c r="C153" s="661"/>
      <c r="D153" s="661"/>
      <c r="E153" s="661"/>
      <c r="F153" s="661"/>
      <c r="G153" s="661"/>
      <c r="H153" s="661"/>
      <c r="I153" s="661"/>
      <c r="J153" s="661"/>
      <c r="K153" s="661"/>
      <c r="L153" s="661"/>
      <c r="M153" s="661"/>
      <c r="N153" s="661"/>
      <c r="O153" s="661"/>
      <c r="P153" s="661"/>
      <c r="Q153" s="661"/>
    </row>
    <row r="154" spans="1:17">
      <c r="A154" s="666"/>
      <c r="B154" s="661"/>
      <c r="C154" s="661"/>
      <c r="D154" s="661"/>
      <c r="E154" s="661"/>
      <c r="F154" s="661"/>
      <c r="G154" s="661"/>
      <c r="H154" s="661"/>
      <c r="I154" s="661"/>
      <c r="J154" s="661"/>
      <c r="K154" s="661"/>
      <c r="L154" s="661"/>
      <c r="M154" s="661"/>
      <c r="N154" s="661"/>
      <c r="O154" s="661"/>
      <c r="P154" s="661"/>
      <c r="Q154" s="661"/>
    </row>
    <row r="155" spans="1:17">
      <c r="A155" s="666"/>
      <c r="B155" s="661"/>
      <c r="C155" s="661"/>
      <c r="D155" s="661"/>
      <c r="E155" s="661"/>
      <c r="F155" s="661"/>
      <c r="G155" s="661"/>
      <c r="H155" s="661"/>
      <c r="I155" s="661"/>
      <c r="J155" s="661"/>
      <c r="K155" s="661"/>
      <c r="L155" s="661"/>
      <c r="M155" s="661"/>
      <c r="N155" s="661"/>
      <c r="O155" s="661"/>
      <c r="P155" s="661"/>
      <c r="Q155" s="661"/>
    </row>
    <row r="156" spans="1:17">
      <c r="A156" s="666"/>
      <c r="B156" s="661"/>
      <c r="C156" s="661"/>
      <c r="D156" s="661"/>
      <c r="E156" s="661"/>
      <c r="F156" s="661"/>
      <c r="G156" s="661"/>
      <c r="H156" s="661"/>
      <c r="I156" s="661"/>
      <c r="J156" s="661"/>
      <c r="K156" s="661"/>
      <c r="L156" s="661"/>
      <c r="M156" s="661"/>
      <c r="N156" s="661"/>
      <c r="O156" s="661"/>
      <c r="P156" s="661"/>
      <c r="Q156" s="661"/>
    </row>
    <row r="157" spans="1:17">
      <c r="A157" s="666"/>
      <c r="B157" s="661"/>
      <c r="C157" s="661"/>
      <c r="D157" s="661"/>
      <c r="E157" s="661"/>
      <c r="F157" s="661"/>
      <c r="G157" s="661"/>
      <c r="H157" s="661"/>
      <c r="I157" s="661"/>
      <c r="J157" s="661"/>
      <c r="K157" s="661"/>
      <c r="L157" s="661"/>
      <c r="M157" s="661"/>
      <c r="N157" s="661"/>
      <c r="O157" s="661"/>
      <c r="P157" s="661"/>
      <c r="Q157" s="661"/>
    </row>
    <row r="158" spans="1:17">
      <c r="A158" s="666"/>
      <c r="B158" s="661"/>
      <c r="C158" s="661"/>
      <c r="D158" s="661"/>
      <c r="E158" s="661"/>
      <c r="F158" s="661"/>
      <c r="G158" s="661"/>
      <c r="H158" s="661"/>
      <c r="I158" s="661"/>
      <c r="J158" s="661"/>
      <c r="K158" s="661"/>
      <c r="L158" s="661"/>
      <c r="M158" s="661"/>
      <c r="N158" s="661"/>
      <c r="O158" s="661"/>
      <c r="P158" s="661"/>
      <c r="Q158" s="661"/>
    </row>
    <row r="159" spans="1:17">
      <c r="A159" s="666"/>
      <c r="B159" s="661"/>
      <c r="C159" s="661"/>
      <c r="D159" s="661"/>
      <c r="E159" s="661"/>
      <c r="F159" s="661"/>
      <c r="G159" s="661"/>
      <c r="H159" s="661"/>
      <c r="I159" s="661"/>
      <c r="J159" s="661"/>
      <c r="K159" s="661"/>
      <c r="L159" s="661"/>
      <c r="M159" s="661"/>
      <c r="N159" s="661"/>
      <c r="O159" s="661"/>
      <c r="P159" s="661"/>
      <c r="Q159" s="661"/>
    </row>
    <row r="160" spans="1:17">
      <c r="A160" s="666"/>
      <c r="B160" s="661"/>
      <c r="C160" s="661"/>
      <c r="D160" s="661"/>
      <c r="E160" s="661"/>
      <c r="F160" s="661"/>
      <c r="G160" s="661"/>
      <c r="H160" s="661"/>
      <c r="I160" s="661"/>
      <c r="J160" s="661"/>
      <c r="K160" s="661"/>
      <c r="L160" s="661"/>
      <c r="M160" s="661"/>
      <c r="N160" s="661"/>
      <c r="O160" s="661"/>
      <c r="P160" s="661"/>
      <c r="Q160" s="661"/>
    </row>
    <row r="161" spans="1:17">
      <c r="A161" s="666"/>
      <c r="B161" s="661"/>
      <c r="C161" s="661"/>
      <c r="D161" s="661"/>
      <c r="E161" s="661"/>
      <c r="F161" s="661"/>
      <c r="G161" s="661"/>
      <c r="H161" s="661"/>
      <c r="I161" s="661"/>
      <c r="J161" s="661"/>
      <c r="K161" s="661"/>
      <c r="L161" s="661"/>
      <c r="M161" s="661"/>
      <c r="N161" s="661"/>
      <c r="O161" s="661"/>
      <c r="P161" s="661"/>
      <c r="Q161" s="661"/>
    </row>
    <row r="162" spans="1:17">
      <c r="A162" s="666"/>
      <c r="B162" s="661"/>
      <c r="C162" s="661"/>
      <c r="D162" s="661"/>
      <c r="E162" s="661"/>
      <c r="F162" s="661"/>
      <c r="G162" s="661"/>
      <c r="H162" s="661"/>
      <c r="I162" s="661"/>
      <c r="J162" s="661"/>
      <c r="K162" s="661"/>
      <c r="L162" s="661"/>
      <c r="M162" s="661"/>
      <c r="N162" s="661"/>
      <c r="O162" s="661"/>
      <c r="P162" s="661"/>
      <c r="Q162" s="661"/>
    </row>
    <row r="163" spans="1:17">
      <c r="A163" s="666"/>
      <c r="B163" s="661"/>
      <c r="C163" s="661"/>
      <c r="D163" s="661"/>
      <c r="E163" s="661"/>
      <c r="F163" s="661"/>
      <c r="G163" s="661"/>
      <c r="H163" s="661"/>
      <c r="I163" s="661"/>
      <c r="J163" s="661"/>
      <c r="K163" s="661"/>
      <c r="L163" s="661"/>
      <c r="M163" s="661"/>
      <c r="N163" s="661"/>
      <c r="O163" s="661"/>
      <c r="P163" s="661"/>
      <c r="Q163" s="661"/>
    </row>
    <row r="164" spans="1:17">
      <c r="A164" s="666"/>
      <c r="B164" s="661"/>
      <c r="C164" s="661"/>
      <c r="D164" s="661"/>
      <c r="E164" s="661"/>
      <c r="F164" s="661"/>
      <c r="G164" s="661"/>
      <c r="H164" s="661"/>
      <c r="I164" s="661"/>
      <c r="J164" s="661"/>
      <c r="K164" s="661"/>
      <c r="L164" s="661"/>
      <c r="M164" s="661"/>
      <c r="N164" s="661"/>
      <c r="O164" s="661"/>
      <c r="P164" s="661"/>
      <c r="Q164" s="661"/>
    </row>
    <row r="165" spans="1:17">
      <c r="A165" s="666"/>
      <c r="B165" s="661"/>
      <c r="C165" s="661"/>
      <c r="D165" s="661"/>
      <c r="E165" s="661"/>
      <c r="F165" s="661"/>
      <c r="G165" s="661"/>
      <c r="H165" s="661"/>
      <c r="I165" s="661"/>
      <c r="J165" s="661"/>
      <c r="K165" s="661"/>
      <c r="L165" s="661"/>
      <c r="M165" s="661"/>
      <c r="N165" s="661"/>
      <c r="O165" s="661"/>
      <c r="P165" s="661"/>
      <c r="Q165" s="661"/>
    </row>
    <row r="166" spans="1:17">
      <c r="A166" s="666"/>
      <c r="B166" s="661"/>
      <c r="C166" s="661"/>
      <c r="D166" s="661"/>
      <c r="E166" s="661"/>
      <c r="F166" s="661"/>
      <c r="G166" s="661"/>
      <c r="H166" s="661"/>
      <c r="I166" s="661"/>
      <c r="J166" s="661"/>
      <c r="K166" s="661"/>
      <c r="L166" s="661"/>
      <c r="M166" s="661"/>
      <c r="N166" s="661"/>
      <c r="O166" s="661"/>
      <c r="P166" s="661"/>
      <c r="Q166" s="661"/>
    </row>
    <row r="167" spans="1:17">
      <c r="A167" s="666"/>
      <c r="B167" s="661"/>
      <c r="C167" s="661"/>
      <c r="D167" s="661"/>
      <c r="E167" s="661"/>
      <c r="F167" s="661"/>
      <c r="G167" s="661"/>
      <c r="H167" s="661"/>
      <c r="I167" s="661"/>
      <c r="J167" s="661"/>
      <c r="K167" s="661"/>
      <c r="L167" s="661"/>
      <c r="M167" s="661"/>
      <c r="N167" s="661"/>
      <c r="O167" s="661"/>
      <c r="P167" s="661"/>
      <c r="Q167" s="661"/>
    </row>
    <row r="168" spans="1:17">
      <c r="A168" s="666"/>
      <c r="B168" s="661"/>
      <c r="C168" s="661"/>
      <c r="D168" s="661"/>
      <c r="E168" s="661"/>
      <c r="F168" s="661"/>
      <c r="G168" s="661"/>
      <c r="H168" s="661"/>
      <c r="I168" s="661"/>
      <c r="J168" s="661"/>
      <c r="K168" s="661"/>
      <c r="L168" s="661"/>
      <c r="M168" s="661"/>
      <c r="N168" s="661"/>
      <c r="O168" s="661"/>
      <c r="P168" s="661"/>
      <c r="Q168" s="661"/>
    </row>
    <row r="169" spans="1:17">
      <c r="A169" s="666"/>
      <c r="B169" s="661"/>
      <c r="C169" s="661"/>
      <c r="D169" s="661"/>
      <c r="E169" s="661"/>
      <c r="F169" s="661"/>
      <c r="G169" s="661"/>
      <c r="H169" s="661"/>
      <c r="I169" s="661"/>
      <c r="J169" s="661"/>
      <c r="K169" s="661"/>
      <c r="L169" s="661"/>
      <c r="M169" s="661"/>
      <c r="N169" s="661"/>
      <c r="O169" s="661"/>
      <c r="P169" s="661"/>
      <c r="Q169" s="661"/>
    </row>
    <row r="170" spans="1:17">
      <c r="A170" s="666"/>
      <c r="B170" s="661"/>
      <c r="C170" s="661"/>
      <c r="D170" s="661"/>
      <c r="E170" s="661"/>
      <c r="F170" s="661"/>
      <c r="G170" s="661"/>
      <c r="H170" s="661"/>
      <c r="I170" s="661"/>
      <c r="J170" s="661"/>
      <c r="K170" s="661"/>
      <c r="L170" s="661"/>
      <c r="M170" s="661"/>
      <c r="N170" s="661"/>
      <c r="O170" s="661"/>
      <c r="P170" s="661"/>
      <c r="Q170" s="661"/>
    </row>
    <row r="171" spans="1:17">
      <c r="A171" s="666"/>
      <c r="B171" s="661"/>
      <c r="C171" s="661"/>
      <c r="D171" s="661"/>
      <c r="E171" s="661"/>
      <c r="F171" s="661"/>
      <c r="G171" s="661"/>
      <c r="H171" s="661"/>
      <c r="I171" s="661"/>
      <c r="J171" s="661"/>
      <c r="K171" s="661"/>
      <c r="L171" s="661"/>
      <c r="M171" s="661"/>
      <c r="N171" s="661"/>
      <c r="O171" s="661"/>
      <c r="P171" s="661"/>
      <c r="Q171" s="661"/>
    </row>
    <row r="172" spans="1:17">
      <c r="A172" s="666"/>
      <c r="B172" s="661"/>
      <c r="C172" s="661"/>
      <c r="D172" s="661"/>
      <c r="E172" s="661"/>
      <c r="F172" s="661"/>
      <c r="G172" s="661"/>
      <c r="H172" s="661"/>
      <c r="I172" s="661"/>
      <c r="J172" s="661"/>
      <c r="K172" s="661"/>
      <c r="L172" s="661"/>
      <c r="M172" s="661"/>
      <c r="N172" s="661"/>
      <c r="O172" s="661"/>
      <c r="P172" s="661"/>
      <c r="Q172" s="661"/>
    </row>
    <row r="173" spans="1:17">
      <c r="A173" s="666"/>
      <c r="B173" s="661"/>
      <c r="C173" s="661"/>
      <c r="D173" s="661"/>
      <c r="E173" s="661"/>
      <c r="F173" s="661"/>
      <c r="G173" s="661"/>
      <c r="H173" s="661"/>
      <c r="I173" s="661"/>
      <c r="J173" s="661"/>
      <c r="K173" s="661"/>
      <c r="L173" s="661"/>
      <c r="M173" s="661"/>
      <c r="N173" s="661"/>
      <c r="O173" s="661"/>
      <c r="P173" s="661"/>
      <c r="Q173" s="661"/>
    </row>
    <row r="174" spans="1:17">
      <c r="A174" s="666"/>
      <c r="B174" s="661"/>
      <c r="C174" s="661"/>
      <c r="D174" s="661"/>
      <c r="E174" s="661"/>
      <c r="F174" s="661"/>
      <c r="G174" s="661"/>
      <c r="H174" s="661"/>
      <c r="I174" s="661"/>
      <c r="J174" s="661"/>
      <c r="K174" s="661"/>
      <c r="L174" s="661"/>
      <c r="M174" s="661"/>
      <c r="N174" s="661"/>
      <c r="O174" s="661"/>
      <c r="P174" s="661"/>
      <c r="Q174" s="661"/>
    </row>
    <row r="175" spans="1:17">
      <c r="A175" s="666"/>
      <c r="B175" s="661"/>
      <c r="C175" s="661"/>
      <c r="D175" s="661"/>
      <c r="E175" s="661"/>
      <c r="F175" s="661"/>
      <c r="G175" s="661"/>
      <c r="H175" s="661"/>
      <c r="I175" s="661"/>
      <c r="J175" s="661"/>
      <c r="K175" s="661"/>
      <c r="L175" s="661"/>
      <c r="M175" s="661"/>
      <c r="N175" s="661"/>
      <c r="O175" s="661"/>
      <c r="P175" s="661"/>
      <c r="Q175" s="661"/>
    </row>
    <row r="176" spans="1:17">
      <c r="A176" s="666"/>
      <c r="B176" s="661"/>
      <c r="C176" s="661"/>
      <c r="D176" s="661"/>
      <c r="E176" s="661"/>
      <c r="F176" s="661"/>
      <c r="G176" s="661"/>
      <c r="H176" s="661"/>
      <c r="I176" s="661"/>
      <c r="J176" s="661"/>
      <c r="K176" s="661"/>
      <c r="L176" s="661"/>
      <c r="M176" s="661"/>
      <c r="N176" s="661"/>
      <c r="O176" s="661"/>
      <c r="P176" s="661"/>
      <c r="Q176" s="661"/>
    </row>
    <row r="177" spans="1:17">
      <c r="A177" s="666"/>
      <c r="B177" s="661"/>
      <c r="C177" s="661"/>
      <c r="D177" s="661"/>
      <c r="E177" s="661"/>
      <c r="F177" s="661"/>
      <c r="G177" s="661"/>
      <c r="H177" s="661"/>
      <c r="I177" s="661"/>
      <c r="J177" s="661"/>
      <c r="K177" s="661"/>
      <c r="L177" s="661"/>
      <c r="M177" s="661"/>
      <c r="N177" s="661"/>
      <c r="O177" s="661"/>
      <c r="P177" s="661"/>
      <c r="Q177" s="661"/>
    </row>
    <row r="178" spans="1:17">
      <c r="A178" s="666"/>
      <c r="B178" s="661"/>
      <c r="C178" s="661"/>
      <c r="D178" s="661"/>
      <c r="E178" s="661"/>
      <c r="F178" s="661"/>
      <c r="G178" s="661"/>
      <c r="H178" s="661"/>
      <c r="I178" s="661"/>
      <c r="J178" s="661"/>
      <c r="K178" s="661"/>
      <c r="L178" s="661"/>
      <c r="M178" s="661"/>
      <c r="N178" s="661"/>
      <c r="O178" s="661"/>
      <c r="P178" s="661"/>
      <c r="Q178" s="661"/>
    </row>
    <row r="179" spans="1:17">
      <c r="A179" s="666"/>
      <c r="B179" s="661"/>
      <c r="C179" s="661"/>
      <c r="D179" s="661"/>
      <c r="E179" s="661"/>
      <c r="F179" s="661"/>
      <c r="G179" s="661"/>
      <c r="H179" s="661"/>
      <c r="I179" s="661"/>
      <c r="J179" s="661"/>
      <c r="K179" s="661"/>
      <c r="L179" s="661"/>
      <c r="M179" s="661"/>
      <c r="N179" s="661"/>
      <c r="O179" s="661"/>
      <c r="P179" s="661"/>
      <c r="Q179" s="661"/>
    </row>
    <row r="180" spans="1:17">
      <c r="A180" s="666"/>
      <c r="B180" s="661"/>
      <c r="C180" s="661"/>
      <c r="D180" s="661"/>
      <c r="E180" s="661"/>
      <c r="F180" s="661"/>
      <c r="G180" s="661"/>
      <c r="H180" s="661"/>
      <c r="I180" s="661"/>
      <c r="J180" s="661"/>
      <c r="K180" s="661"/>
      <c r="L180" s="661"/>
      <c r="M180" s="661"/>
      <c r="N180" s="661"/>
      <c r="O180" s="661"/>
      <c r="P180" s="661"/>
      <c r="Q180" s="661"/>
    </row>
    <row r="181" spans="1:17">
      <c r="A181" s="666"/>
      <c r="B181" s="661"/>
      <c r="C181" s="661"/>
      <c r="D181" s="661"/>
      <c r="E181" s="661"/>
      <c r="F181" s="661"/>
      <c r="G181" s="661"/>
      <c r="H181" s="661"/>
      <c r="I181" s="661"/>
      <c r="J181" s="661"/>
      <c r="K181" s="661"/>
      <c r="L181" s="661"/>
      <c r="M181" s="661"/>
      <c r="N181" s="661"/>
      <c r="O181" s="661"/>
      <c r="P181" s="661"/>
      <c r="Q181" s="661"/>
    </row>
    <row r="182" spans="1:17">
      <c r="A182" s="666"/>
      <c r="B182" s="661"/>
      <c r="C182" s="661"/>
      <c r="D182" s="661"/>
      <c r="E182" s="661"/>
      <c r="F182" s="661"/>
      <c r="G182" s="661"/>
      <c r="H182" s="661"/>
      <c r="I182" s="661"/>
      <c r="J182" s="661"/>
      <c r="K182" s="661"/>
      <c r="L182" s="661"/>
      <c r="M182" s="661"/>
      <c r="N182" s="661"/>
      <c r="O182" s="661"/>
      <c r="P182" s="661"/>
      <c r="Q182" s="661"/>
    </row>
    <row r="183" spans="1:17">
      <c r="A183" s="666"/>
      <c r="B183" s="661"/>
      <c r="C183" s="661"/>
      <c r="D183" s="661"/>
      <c r="E183" s="661"/>
      <c r="F183" s="661"/>
      <c r="G183" s="661"/>
      <c r="H183" s="661"/>
      <c r="I183" s="661"/>
      <c r="J183" s="661"/>
      <c r="K183" s="661"/>
      <c r="L183" s="661"/>
      <c r="M183" s="661"/>
      <c r="N183" s="661"/>
      <c r="O183" s="661"/>
      <c r="P183" s="661"/>
      <c r="Q183" s="661"/>
    </row>
    <row r="184" spans="1:17">
      <c r="A184" s="666"/>
      <c r="B184" s="661"/>
      <c r="C184" s="661"/>
      <c r="D184" s="661"/>
      <c r="E184" s="661"/>
      <c r="F184" s="661"/>
      <c r="G184" s="661"/>
      <c r="H184" s="661"/>
      <c r="I184" s="661"/>
      <c r="J184" s="661"/>
      <c r="K184" s="661"/>
      <c r="L184" s="661"/>
      <c r="M184" s="661"/>
      <c r="N184" s="661"/>
      <c r="O184" s="661"/>
      <c r="P184" s="661"/>
      <c r="Q184" s="661"/>
    </row>
    <row r="185" spans="1:17">
      <c r="A185" s="666"/>
      <c r="B185" s="661"/>
      <c r="C185" s="661"/>
      <c r="D185" s="661"/>
      <c r="E185" s="661"/>
      <c r="F185" s="661"/>
      <c r="G185" s="661"/>
      <c r="H185" s="661"/>
      <c r="I185" s="661"/>
      <c r="J185" s="661"/>
      <c r="K185" s="661"/>
      <c r="L185" s="661"/>
      <c r="M185" s="661"/>
      <c r="N185" s="661"/>
      <c r="O185" s="661"/>
      <c r="P185" s="661"/>
      <c r="Q185" s="661"/>
    </row>
    <row r="186" spans="1:17">
      <c r="A186" s="666"/>
      <c r="B186" s="661"/>
      <c r="C186" s="661"/>
      <c r="D186" s="661"/>
      <c r="E186" s="661"/>
      <c r="F186" s="661"/>
      <c r="G186" s="661"/>
      <c r="H186" s="661"/>
      <c r="I186" s="661"/>
      <c r="J186" s="661"/>
      <c r="K186" s="661"/>
      <c r="L186" s="661"/>
      <c r="M186" s="661"/>
      <c r="N186" s="661"/>
      <c r="O186" s="661"/>
      <c r="P186" s="661"/>
      <c r="Q186" s="661"/>
    </row>
    <row r="187" spans="1:17">
      <c r="A187" s="666"/>
      <c r="B187" s="661"/>
      <c r="C187" s="661"/>
      <c r="D187" s="661"/>
      <c r="E187" s="661"/>
      <c r="F187" s="661"/>
      <c r="G187" s="661"/>
      <c r="H187" s="661"/>
      <c r="I187" s="661"/>
      <c r="J187" s="661"/>
      <c r="K187" s="661"/>
      <c r="L187" s="661"/>
      <c r="M187" s="661"/>
      <c r="N187" s="661"/>
      <c r="O187" s="661"/>
      <c r="P187" s="661"/>
      <c r="Q187" s="661"/>
    </row>
    <row r="188" spans="1:17">
      <c r="A188" s="666"/>
      <c r="B188" s="661"/>
      <c r="C188" s="661"/>
      <c r="D188" s="661"/>
      <c r="E188" s="661"/>
      <c r="F188" s="661"/>
      <c r="G188" s="661"/>
      <c r="H188" s="661"/>
      <c r="I188" s="661"/>
      <c r="J188" s="661"/>
      <c r="K188" s="661"/>
      <c r="L188" s="661"/>
      <c r="M188" s="661"/>
      <c r="N188" s="661"/>
      <c r="O188" s="661"/>
      <c r="P188" s="661"/>
      <c r="Q188" s="661"/>
    </row>
    <row r="189" spans="1:17">
      <c r="A189" s="666"/>
      <c r="B189" s="661"/>
      <c r="C189" s="661"/>
      <c r="D189" s="661"/>
      <c r="E189" s="661"/>
      <c r="F189" s="661"/>
      <c r="G189" s="661"/>
      <c r="H189" s="661"/>
      <c r="I189" s="661"/>
      <c r="J189" s="661"/>
      <c r="K189" s="661"/>
      <c r="L189" s="661"/>
      <c r="M189" s="661"/>
      <c r="N189" s="661"/>
      <c r="O189" s="661"/>
      <c r="P189" s="661"/>
      <c r="Q189" s="661"/>
    </row>
    <row r="190" spans="1:17">
      <c r="A190" s="666"/>
      <c r="B190" s="661"/>
      <c r="C190" s="661"/>
      <c r="D190" s="661"/>
      <c r="E190" s="661"/>
      <c r="F190" s="661"/>
      <c r="G190" s="661"/>
      <c r="H190" s="661"/>
      <c r="I190" s="661"/>
      <c r="J190" s="661"/>
      <c r="K190" s="661"/>
      <c r="L190" s="661"/>
      <c r="M190" s="661"/>
      <c r="N190" s="661"/>
      <c r="O190" s="661"/>
      <c r="P190" s="661"/>
      <c r="Q190" s="661"/>
    </row>
    <row r="191" spans="1:17">
      <c r="A191" s="666"/>
      <c r="B191" s="661"/>
      <c r="C191" s="661"/>
      <c r="D191" s="661"/>
      <c r="E191" s="661"/>
      <c r="F191" s="661"/>
      <c r="G191" s="661"/>
      <c r="H191" s="661"/>
      <c r="I191" s="661"/>
      <c r="J191" s="661"/>
      <c r="K191" s="661"/>
      <c r="L191" s="661"/>
      <c r="M191" s="661"/>
      <c r="N191" s="661"/>
      <c r="O191" s="661"/>
      <c r="P191" s="661"/>
      <c r="Q191" s="661"/>
    </row>
    <row r="192" spans="1:17">
      <c r="A192" s="666"/>
      <c r="B192" s="661"/>
      <c r="C192" s="661"/>
      <c r="D192" s="661"/>
      <c r="E192" s="661"/>
      <c r="F192" s="661"/>
      <c r="G192" s="661"/>
      <c r="H192" s="661"/>
      <c r="I192" s="661"/>
      <c r="J192" s="661"/>
      <c r="K192" s="661"/>
      <c r="L192" s="661"/>
      <c r="M192" s="661"/>
      <c r="N192" s="661"/>
      <c r="O192" s="661"/>
      <c r="P192" s="661"/>
      <c r="Q192" s="661"/>
    </row>
    <row r="193" spans="1:17">
      <c r="A193" s="666"/>
      <c r="B193" s="661"/>
      <c r="C193" s="661"/>
      <c r="D193" s="661"/>
      <c r="E193" s="661"/>
      <c r="F193" s="661"/>
      <c r="G193" s="661"/>
      <c r="H193" s="661"/>
      <c r="I193" s="661"/>
      <c r="J193" s="661"/>
      <c r="K193" s="661"/>
      <c r="L193" s="661"/>
      <c r="M193" s="661"/>
      <c r="N193" s="661"/>
      <c r="O193" s="661"/>
      <c r="P193" s="661"/>
      <c r="Q193" s="661"/>
    </row>
    <row r="194" spans="1:17">
      <c r="A194" s="666"/>
      <c r="B194" s="661"/>
      <c r="C194" s="661"/>
      <c r="D194" s="661"/>
      <c r="E194" s="661"/>
      <c r="F194" s="661"/>
      <c r="G194" s="661"/>
      <c r="H194" s="661"/>
      <c r="I194" s="661"/>
      <c r="J194" s="661"/>
      <c r="K194" s="661"/>
      <c r="L194" s="661"/>
      <c r="M194" s="661"/>
      <c r="N194" s="661"/>
      <c r="O194" s="661"/>
      <c r="P194" s="661"/>
      <c r="Q194" s="661"/>
    </row>
    <row r="195" spans="1:17">
      <c r="A195" s="666"/>
      <c r="B195" s="661"/>
      <c r="C195" s="661"/>
      <c r="D195" s="661"/>
      <c r="E195" s="661"/>
      <c r="F195" s="661"/>
      <c r="G195" s="661"/>
      <c r="H195" s="661"/>
      <c r="I195" s="661"/>
      <c r="J195" s="661"/>
      <c r="K195" s="661"/>
      <c r="L195" s="661"/>
      <c r="M195" s="661"/>
      <c r="N195" s="661"/>
      <c r="O195" s="661"/>
      <c r="P195" s="661"/>
      <c r="Q195" s="661"/>
    </row>
    <row r="196" spans="1:17">
      <c r="A196" s="666"/>
      <c r="B196" s="661"/>
      <c r="C196" s="661"/>
      <c r="D196" s="661"/>
      <c r="E196" s="661"/>
      <c r="F196" s="661"/>
      <c r="G196" s="661"/>
      <c r="H196" s="661"/>
      <c r="I196" s="661"/>
      <c r="J196" s="661"/>
      <c r="K196" s="661"/>
      <c r="L196" s="661"/>
      <c r="M196" s="661"/>
      <c r="N196" s="661"/>
      <c r="O196" s="661"/>
      <c r="P196" s="661"/>
      <c r="Q196" s="661"/>
    </row>
    <row r="197" spans="1:17">
      <c r="A197" s="666"/>
      <c r="B197" s="661"/>
      <c r="C197" s="661"/>
      <c r="D197" s="661"/>
      <c r="E197" s="661"/>
      <c r="F197" s="661"/>
      <c r="G197" s="661"/>
      <c r="H197" s="661"/>
      <c r="I197" s="661"/>
      <c r="J197" s="661"/>
      <c r="K197" s="661"/>
      <c r="L197" s="661"/>
      <c r="M197" s="661"/>
      <c r="N197" s="661"/>
      <c r="O197" s="661"/>
      <c r="P197" s="661"/>
      <c r="Q197" s="661"/>
    </row>
    <row r="198" spans="1:17">
      <c r="A198" s="666"/>
      <c r="B198" s="661"/>
      <c r="C198" s="661"/>
      <c r="D198" s="661"/>
      <c r="E198" s="661"/>
      <c r="F198" s="661"/>
      <c r="G198" s="661"/>
      <c r="H198" s="661"/>
      <c r="I198" s="661"/>
      <c r="J198" s="661"/>
      <c r="K198" s="661"/>
      <c r="L198" s="661"/>
      <c r="M198" s="661"/>
      <c r="N198" s="661"/>
      <c r="O198" s="661"/>
      <c r="P198" s="661"/>
      <c r="Q198" s="661"/>
    </row>
    <row r="199" spans="1:17">
      <c r="A199" s="666"/>
      <c r="B199" s="661"/>
      <c r="C199" s="661"/>
      <c r="D199" s="661"/>
      <c r="E199" s="661"/>
      <c r="F199" s="661"/>
      <c r="G199" s="661"/>
      <c r="H199" s="661"/>
      <c r="I199" s="661"/>
      <c r="J199" s="661"/>
      <c r="K199" s="661"/>
      <c r="L199" s="661"/>
      <c r="M199" s="661"/>
      <c r="N199" s="661"/>
      <c r="O199" s="661"/>
      <c r="P199" s="661"/>
      <c r="Q199" s="661"/>
    </row>
    <row r="200" spans="1:17">
      <c r="A200" s="666"/>
      <c r="B200" s="661"/>
      <c r="C200" s="661"/>
      <c r="D200" s="661"/>
      <c r="E200" s="661"/>
      <c r="F200" s="661"/>
      <c r="G200" s="661"/>
      <c r="H200" s="661"/>
      <c r="I200" s="661"/>
      <c r="J200" s="661"/>
      <c r="K200" s="661"/>
      <c r="L200" s="661"/>
      <c r="M200" s="661"/>
      <c r="N200" s="661"/>
      <c r="O200" s="661"/>
      <c r="P200" s="661"/>
      <c r="Q200" s="661"/>
    </row>
    <row r="201" spans="1:17">
      <c r="A201" s="666"/>
      <c r="B201" s="661"/>
      <c r="C201" s="661"/>
      <c r="D201" s="661"/>
      <c r="E201" s="661"/>
      <c r="F201" s="661"/>
      <c r="G201" s="661"/>
      <c r="H201" s="661"/>
      <c r="I201" s="661"/>
      <c r="J201" s="661"/>
      <c r="K201" s="661"/>
      <c r="L201" s="661"/>
      <c r="M201" s="661"/>
      <c r="N201" s="661"/>
      <c r="O201" s="661"/>
      <c r="P201" s="661"/>
      <c r="Q201" s="661"/>
    </row>
    <row r="202" spans="1:17">
      <c r="A202" s="666"/>
      <c r="B202" s="661"/>
      <c r="C202" s="661"/>
      <c r="D202" s="661"/>
      <c r="E202" s="661"/>
      <c r="F202" s="661"/>
      <c r="G202" s="661"/>
      <c r="H202" s="661"/>
      <c r="I202" s="661"/>
      <c r="J202" s="661"/>
      <c r="K202" s="661"/>
      <c r="L202" s="661"/>
      <c r="M202" s="661"/>
      <c r="N202" s="661"/>
      <c r="O202" s="661"/>
      <c r="P202" s="661"/>
      <c r="Q202" s="661"/>
    </row>
    <row r="203" spans="1:17">
      <c r="A203" s="666"/>
      <c r="B203" s="661"/>
      <c r="C203" s="661"/>
      <c r="D203" s="661"/>
      <c r="E203" s="661"/>
      <c r="F203" s="661"/>
      <c r="G203" s="661"/>
      <c r="H203" s="661"/>
      <c r="I203" s="661"/>
      <c r="J203" s="661"/>
      <c r="K203" s="661"/>
      <c r="L203" s="661"/>
      <c r="M203" s="661"/>
      <c r="N203" s="661"/>
      <c r="O203" s="661"/>
      <c r="P203" s="661"/>
      <c r="Q203" s="661"/>
    </row>
    <row r="204" spans="1:17">
      <c r="A204" s="666"/>
      <c r="B204" s="661"/>
      <c r="C204" s="661"/>
      <c r="D204" s="661"/>
      <c r="E204" s="661"/>
      <c r="F204" s="661"/>
      <c r="G204" s="661"/>
      <c r="H204" s="661"/>
      <c r="I204" s="661"/>
      <c r="J204" s="661"/>
      <c r="K204" s="661"/>
      <c r="L204" s="661"/>
      <c r="M204" s="661"/>
      <c r="N204" s="661"/>
      <c r="O204" s="661"/>
      <c r="P204" s="661"/>
      <c r="Q204" s="661"/>
    </row>
    <row r="205" spans="1:17">
      <c r="A205" s="666"/>
      <c r="B205" s="661"/>
      <c r="C205" s="661"/>
      <c r="D205" s="661"/>
      <c r="E205" s="661"/>
      <c r="F205" s="661"/>
      <c r="G205" s="661"/>
      <c r="H205" s="661"/>
      <c r="I205" s="661"/>
      <c r="J205" s="661"/>
      <c r="K205" s="661"/>
      <c r="L205" s="661"/>
      <c r="M205" s="661"/>
      <c r="N205" s="661"/>
      <c r="O205" s="661"/>
      <c r="P205" s="661"/>
      <c r="Q205" s="661"/>
    </row>
    <row r="206" spans="1:17">
      <c r="A206" s="666"/>
      <c r="B206" s="661"/>
      <c r="C206" s="661"/>
      <c r="D206" s="661"/>
      <c r="E206" s="661"/>
      <c r="F206" s="661"/>
      <c r="G206" s="661"/>
      <c r="H206" s="661"/>
      <c r="I206" s="661"/>
      <c r="J206" s="661"/>
      <c r="K206" s="661"/>
      <c r="L206" s="661"/>
      <c r="M206" s="661"/>
      <c r="N206" s="661"/>
      <c r="O206" s="661"/>
      <c r="P206" s="661"/>
      <c r="Q206" s="661"/>
    </row>
    <row r="207" spans="1:17">
      <c r="A207" s="666"/>
      <c r="B207" s="661"/>
      <c r="C207" s="661"/>
      <c r="D207" s="661"/>
      <c r="E207" s="661"/>
      <c r="F207" s="661"/>
      <c r="G207" s="661"/>
      <c r="H207" s="661"/>
      <c r="I207" s="661"/>
      <c r="J207" s="661"/>
      <c r="K207" s="661"/>
      <c r="L207" s="661"/>
      <c r="M207" s="661"/>
      <c r="N207" s="661"/>
      <c r="O207" s="661"/>
      <c r="P207" s="661"/>
      <c r="Q207" s="661"/>
    </row>
    <row r="208" spans="1:17">
      <c r="A208" s="666"/>
      <c r="B208" s="661"/>
      <c r="C208" s="661"/>
      <c r="D208" s="661"/>
      <c r="E208" s="661"/>
      <c r="F208" s="661"/>
      <c r="G208" s="661"/>
      <c r="H208" s="661"/>
      <c r="I208" s="661"/>
      <c r="J208" s="661"/>
      <c r="K208" s="661"/>
      <c r="L208" s="661"/>
      <c r="M208" s="661"/>
      <c r="N208" s="661"/>
      <c r="O208" s="661"/>
      <c r="P208" s="661"/>
      <c r="Q208" s="661"/>
    </row>
    <row r="209" spans="1:17">
      <c r="A209" s="666"/>
      <c r="B209" s="661"/>
      <c r="C209" s="661"/>
      <c r="D209" s="661"/>
      <c r="E209" s="661"/>
      <c r="F209" s="661"/>
      <c r="G209" s="661"/>
      <c r="H209" s="661"/>
      <c r="I209" s="661"/>
      <c r="J209" s="661"/>
      <c r="K209" s="661"/>
      <c r="L209" s="661"/>
      <c r="M209" s="661"/>
      <c r="N209" s="661"/>
      <c r="O209" s="661"/>
      <c r="P209" s="661"/>
      <c r="Q209" s="661"/>
    </row>
    <row r="210" spans="1:17">
      <c r="A210" s="666"/>
      <c r="B210" s="661"/>
      <c r="C210" s="661"/>
      <c r="D210" s="661"/>
      <c r="E210" s="661"/>
      <c r="F210" s="661"/>
      <c r="G210" s="661"/>
      <c r="H210" s="661"/>
      <c r="I210" s="661"/>
      <c r="J210" s="661"/>
      <c r="K210" s="661"/>
      <c r="L210" s="661"/>
      <c r="M210" s="661"/>
      <c r="N210" s="661"/>
      <c r="O210" s="661"/>
      <c r="P210" s="661"/>
      <c r="Q210" s="661"/>
    </row>
    <row r="211" spans="1:17">
      <c r="A211" s="666"/>
      <c r="B211" s="661"/>
      <c r="C211" s="661"/>
      <c r="D211" s="661"/>
      <c r="E211" s="661"/>
      <c r="F211" s="661"/>
      <c r="G211" s="661"/>
      <c r="H211" s="661"/>
      <c r="I211" s="661"/>
      <c r="J211" s="661"/>
      <c r="K211" s="661"/>
      <c r="L211" s="661"/>
      <c r="M211" s="661"/>
      <c r="N211" s="661"/>
      <c r="O211" s="661"/>
      <c r="P211" s="661"/>
      <c r="Q211" s="661"/>
    </row>
    <row r="212" spans="1:17">
      <c r="A212" s="666"/>
      <c r="B212" s="661"/>
      <c r="C212" s="661"/>
      <c r="D212" s="661"/>
      <c r="E212" s="661"/>
      <c r="F212" s="661"/>
      <c r="G212" s="661"/>
      <c r="H212" s="661"/>
      <c r="I212" s="661"/>
      <c r="J212" s="661"/>
      <c r="K212" s="661"/>
      <c r="L212" s="661"/>
      <c r="M212" s="661"/>
      <c r="N212" s="661"/>
      <c r="O212" s="661"/>
      <c r="P212" s="661"/>
      <c r="Q212" s="661"/>
    </row>
    <row r="213" spans="1:17">
      <c r="A213" s="666"/>
      <c r="B213" s="661"/>
      <c r="C213" s="661"/>
      <c r="D213" s="661"/>
      <c r="E213" s="661"/>
      <c r="F213" s="661"/>
      <c r="G213" s="661"/>
      <c r="H213" s="661"/>
      <c r="I213" s="661"/>
      <c r="J213" s="661"/>
      <c r="K213" s="661"/>
      <c r="L213" s="661"/>
      <c r="M213" s="661"/>
      <c r="N213" s="661"/>
      <c r="O213" s="661"/>
      <c r="P213" s="661"/>
      <c r="Q213" s="661"/>
    </row>
    <row r="214" spans="1:17">
      <c r="A214" s="666"/>
      <c r="B214" s="661"/>
      <c r="C214" s="661"/>
      <c r="D214" s="661"/>
      <c r="E214" s="661"/>
      <c r="F214" s="661"/>
      <c r="G214" s="661"/>
      <c r="H214" s="661"/>
      <c r="I214" s="661"/>
      <c r="J214" s="661"/>
      <c r="K214" s="661"/>
      <c r="L214" s="661"/>
      <c r="M214" s="661"/>
      <c r="N214" s="661"/>
      <c r="O214" s="661"/>
      <c r="P214" s="661"/>
      <c r="Q214" s="661"/>
    </row>
    <row r="215" spans="1:17">
      <c r="A215" s="666"/>
      <c r="B215" s="661"/>
      <c r="C215" s="661"/>
      <c r="D215" s="661"/>
      <c r="E215" s="661"/>
      <c r="F215" s="661"/>
      <c r="G215" s="661"/>
      <c r="H215" s="661"/>
      <c r="I215" s="661"/>
      <c r="J215" s="661"/>
      <c r="K215" s="661"/>
      <c r="L215" s="661"/>
      <c r="M215" s="661"/>
      <c r="N215" s="661"/>
      <c r="O215" s="661"/>
      <c r="P215" s="661"/>
      <c r="Q215" s="661"/>
    </row>
    <row r="216" spans="1:17">
      <c r="A216" s="666"/>
      <c r="B216" s="661"/>
      <c r="C216" s="661"/>
      <c r="D216" s="661"/>
      <c r="E216" s="661"/>
      <c r="F216" s="661"/>
      <c r="G216" s="661"/>
      <c r="H216" s="661"/>
      <c r="I216" s="661"/>
      <c r="J216" s="661"/>
      <c r="K216" s="661"/>
      <c r="L216" s="661"/>
      <c r="M216" s="661"/>
      <c r="N216" s="661"/>
      <c r="O216" s="661"/>
      <c r="P216" s="661"/>
      <c r="Q216" s="661"/>
    </row>
    <row r="217" spans="1:17">
      <c r="A217" s="666"/>
      <c r="B217" s="661"/>
      <c r="C217" s="661"/>
      <c r="D217" s="661"/>
      <c r="E217" s="661"/>
      <c r="F217" s="661"/>
      <c r="G217" s="661"/>
      <c r="H217" s="661"/>
      <c r="I217" s="661"/>
      <c r="J217" s="661"/>
      <c r="K217" s="661"/>
      <c r="L217" s="661"/>
      <c r="M217" s="661"/>
      <c r="N217" s="661"/>
      <c r="O217" s="661"/>
      <c r="P217" s="661"/>
      <c r="Q217" s="661"/>
    </row>
    <row r="218" spans="1:17">
      <c r="A218" s="666"/>
      <c r="B218" s="661"/>
      <c r="C218" s="661"/>
      <c r="D218" s="661"/>
      <c r="E218" s="661"/>
      <c r="F218" s="661"/>
      <c r="G218" s="661"/>
      <c r="H218" s="661"/>
      <c r="I218" s="661"/>
      <c r="J218" s="661"/>
      <c r="K218" s="661"/>
      <c r="L218" s="661"/>
      <c r="M218" s="661"/>
      <c r="N218" s="661"/>
      <c r="O218" s="661"/>
      <c r="P218" s="661"/>
      <c r="Q218" s="661"/>
    </row>
    <row r="219" spans="1:17">
      <c r="A219" s="666"/>
      <c r="B219" s="661"/>
      <c r="C219" s="661"/>
      <c r="D219" s="661"/>
      <c r="E219" s="661"/>
      <c r="F219" s="661"/>
      <c r="G219" s="661"/>
      <c r="H219" s="661"/>
      <c r="I219" s="661"/>
      <c r="J219" s="661"/>
      <c r="K219" s="661"/>
      <c r="L219" s="661"/>
      <c r="M219" s="661"/>
      <c r="N219" s="661"/>
      <c r="O219" s="661"/>
      <c r="P219" s="661"/>
      <c r="Q219" s="661"/>
    </row>
    <row r="220" spans="1:17">
      <c r="A220" s="666"/>
      <c r="B220" s="661"/>
      <c r="C220" s="661"/>
      <c r="D220" s="661"/>
      <c r="E220" s="661"/>
      <c r="F220" s="661"/>
      <c r="G220" s="661"/>
      <c r="H220" s="661"/>
      <c r="I220" s="661"/>
      <c r="J220" s="661"/>
      <c r="K220" s="661"/>
      <c r="L220" s="661"/>
      <c r="M220" s="661"/>
      <c r="N220" s="661"/>
      <c r="O220" s="661"/>
      <c r="P220" s="661"/>
      <c r="Q220" s="661"/>
    </row>
    <row r="221" spans="1:17">
      <c r="A221" s="666"/>
      <c r="B221" s="661"/>
      <c r="C221" s="661"/>
      <c r="D221" s="661"/>
      <c r="E221" s="661"/>
      <c r="F221" s="661"/>
      <c r="G221" s="661"/>
      <c r="H221" s="661"/>
      <c r="I221" s="661"/>
      <c r="J221" s="661"/>
      <c r="K221" s="661"/>
      <c r="L221" s="661"/>
      <c r="M221" s="661"/>
      <c r="N221" s="661"/>
      <c r="O221" s="661"/>
      <c r="P221" s="661"/>
      <c r="Q221" s="661"/>
    </row>
    <row r="222" spans="1:17">
      <c r="A222" s="666"/>
      <c r="B222" s="661"/>
      <c r="C222" s="661"/>
      <c r="D222" s="661"/>
      <c r="E222" s="661"/>
      <c r="F222" s="661"/>
      <c r="G222" s="661"/>
      <c r="H222" s="661"/>
      <c r="I222" s="661"/>
      <c r="J222" s="661"/>
      <c r="K222" s="661"/>
      <c r="L222" s="661"/>
      <c r="M222" s="661"/>
      <c r="N222" s="661"/>
      <c r="O222" s="661"/>
      <c r="P222" s="661"/>
      <c r="Q222" s="661"/>
    </row>
    <row r="223" spans="1:17">
      <c r="A223" s="666"/>
      <c r="B223" s="661"/>
      <c r="C223" s="661"/>
      <c r="D223" s="661"/>
      <c r="E223" s="661"/>
      <c r="F223" s="661"/>
      <c r="G223" s="661"/>
      <c r="H223" s="661"/>
      <c r="I223" s="661"/>
      <c r="J223" s="661"/>
      <c r="K223" s="661"/>
      <c r="L223" s="661"/>
      <c r="M223" s="661"/>
      <c r="N223" s="661"/>
      <c r="O223" s="661"/>
      <c r="P223" s="661"/>
      <c r="Q223" s="661"/>
    </row>
    <row r="224" spans="1:17">
      <c r="A224" s="666"/>
      <c r="B224" s="661"/>
      <c r="C224" s="661"/>
      <c r="D224" s="661"/>
      <c r="E224" s="661"/>
      <c r="F224" s="661"/>
      <c r="G224" s="661"/>
      <c r="H224" s="661"/>
      <c r="I224" s="661"/>
      <c r="J224" s="661"/>
      <c r="K224" s="661"/>
      <c r="L224" s="661"/>
      <c r="M224" s="661"/>
      <c r="N224" s="661"/>
      <c r="O224" s="661"/>
      <c r="P224" s="661"/>
      <c r="Q224" s="661"/>
    </row>
    <row r="225" spans="1:17">
      <c r="A225" s="666"/>
      <c r="B225" s="661"/>
      <c r="C225" s="661"/>
      <c r="D225" s="661"/>
      <c r="E225" s="661"/>
      <c r="F225" s="661"/>
      <c r="G225" s="661"/>
      <c r="H225" s="661"/>
      <c r="I225" s="661"/>
      <c r="J225" s="661"/>
      <c r="K225" s="661"/>
      <c r="L225" s="661"/>
      <c r="M225" s="661"/>
      <c r="N225" s="661"/>
      <c r="O225" s="661"/>
      <c r="P225" s="661"/>
      <c r="Q225" s="661"/>
    </row>
    <row r="226" spans="1:17">
      <c r="A226" s="666"/>
      <c r="B226" s="661"/>
      <c r="C226" s="661"/>
      <c r="D226" s="661"/>
      <c r="E226" s="661"/>
      <c r="F226" s="661"/>
      <c r="G226" s="661"/>
      <c r="H226" s="661"/>
      <c r="I226" s="661"/>
      <c r="J226" s="661"/>
      <c r="K226" s="661"/>
      <c r="L226" s="661"/>
      <c r="M226" s="661"/>
      <c r="N226" s="661"/>
      <c r="O226" s="661"/>
      <c r="P226" s="661"/>
      <c r="Q226" s="661"/>
    </row>
    <row r="227" spans="1:17">
      <c r="A227" s="666"/>
      <c r="B227" s="661"/>
      <c r="C227" s="661"/>
      <c r="D227" s="661"/>
      <c r="E227" s="661"/>
      <c r="F227" s="661"/>
      <c r="G227" s="661"/>
      <c r="H227" s="661"/>
      <c r="I227" s="661"/>
      <c r="J227" s="661"/>
      <c r="K227" s="661"/>
      <c r="L227" s="661"/>
      <c r="M227" s="661"/>
      <c r="N227" s="661"/>
      <c r="O227" s="661"/>
      <c r="P227" s="661"/>
      <c r="Q227" s="661"/>
    </row>
    <row r="228" spans="1:17">
      <c r="A228" s="666"/>
      <c r="B228" s="661"/>
      <c r="C228" s="661"/>
      <c r="D228" s="661"/>
      <c r="E228" s="661"/>
      <c r="F228" s="661"/>
      <c r="G228" s="661"/>
      <c r="H228" s="661"/>
      <c r="I228" s="661"/>
      <c r="J228" s="661"/>
      <c r="K228" s="661"/>
      <c r="L228" s="661"/>
      <c r="M228" s="661"/>
      <c r="N228" s="661"/>
      <c r="O228" s="661"/>
      <c r="P228" s="661"/>
      <c r="Q228" s="661"/>
    </row>
    <row r="229" spans="1:17">
      <c r="A229" s="666"/>
      <c r="B229" s="661"/>
      <c r="C229" s="661"/>
      <c r="D229" s="661"/>
      <c r="E229" s="661"/>
      <c r="F229" s="661"/>
      <c r="G229" s="661"/>
      <c r="H229" s="661"/>
      <c r="I229" s="661"/>
      <c r="J229" s="661"/>
      <c r="K229" s="661"/>
      <c r="L229" s="661"/>
      <c r="M229" s="661"/>
      <c r="N229" s="661"/>
      <c r="O229" s="661"/>
      <c r="P229" s="661"/>
      <c r="Q229" s="661"/>
    </row>
    <row r="230" spans="1:17">
      <c r="A230" s="666"/>
      <c r="B230" s="661"/>
      <c r="C230" s="661"/>
      <c r="D230" s="661"/>
      <c r="E230" s="661"/>
      <c r="F230" s="661"/>
      <c r="G230" s="661"/>
      <c r="H230" s="661"/>
      <c r="I230" s="661"/>
      <c r="J230" s="661"/>
      <c r="K230" s="661"/>
      <c r="L230" s="661"/>
      <c r="M230" s="661"/>
      <c r="N230" s="661"/>
      <c r="O230" s="661"/>
      <c r="P230" s="661"/>
      <c r="Q230" s="661"/>
    </row>
    <row r="231" spans="1:17">
      <c r="A231" s="666"/>
      <c r="B231" s="661"/>
      <c r="C231" s="661"/>
      <c r="D231" s="661"/>
      <c r="E231" s="661"/>
      <c r="F231" s="661"/>
      <c r="G231" s="661"/>
      <c r="H231" s="661"/>
      <c r="I231" s="661"/>
      <c r="J231" s="661"/>
      <c r="K231" s="661"/>
      <c r="L231" s="661"/>
      <c r="M231" s="661"/>
      <c r="N231" s="661"/>
      <c r="O231" s="661"/>
      <c r="P231" s="661"/>
      <c r="Q231" s="661"/>
    </row>
    <row r="232" spans="1:17">
      <c r="A232" s="666"/>
      <c r="B232" s="661"/>
      <c r="C232" s="661"/>
      <c r="D232" s="661"/>
      <c r="E232" s="661"/>
      <c r="F232" s="661"/>
      <c r="G232" s="661"/>
      <c r="H232" s="661"/>
      <c r="I232" s="661"/>
      <c r="J232" s="661"/>
      <c r="K232" s="661"/>
      <c r="L232" s="661"/>
      <c r="M232" s="661"/>
      <c r="N232" s="661"/>
      <c r="O232" s="661"/>
      <c r="P232" s="661"/>
      <c r="Q232" s="661"/>
    </row>
    <row r="233" spans="1:17">
      <c r="A233" s="666"/>
      <c r="B233" s="661"/>
      <c r="C233" s="661"/>
      <c r="D233" s="661"/>
      <c r="E233" s="661"/>
      <c r="F233" s="661"/>
      <c r="G233" s="661"/>
      <c r="H233" s="661"/>
      <c r="I233" s="661"/>
      <c r="J233" s="661"/>
      <c r="K233" s="661"/>
      <c r="L233" s="661"/>
      <c r="M233" s="661"/>
      <c r="N233" s="661"/>
      <c r="O233" s="661"/>
      <c r="P233" s="661"/>
      <c r="Q233" s="661"/>
    </row>
    <row r="234" spans="1:17">
      <c r="A234" s="666"/>
      <c r="B234" s="661"/>
      <c r="C234" s="661"/>
      <c r="D234" s="661"/>
      <c r="E234" s="661"/>
      <c r="F234" s="661"/>
      <c r="G234" s="661"/>
      <c r="H234" s="661"/>
      <c r="I234" s="661"/>
      <c r="J234" s="661"/>
      <c r="K234" s="661"/>
      <c r="L234" s="661"/>
      <c r="M234" s="661"/>
      <c r="N234" s="661"/>
      <c r="O234" s="661"/>
      <c r="P234" s="661"/>
      <c r="Q234" s="661"/>
    </row>
    <row r="235" spans="1:17">
      <c r="A235" s="666"/>
      <c r="B235" s="661"/>
      <c r="C235" s="661"/>
      <c r="D235" s="661"/>
      <c r="E235" s="661"/>
      <c r="F235" s="661"/>
      <c r="G235" s="661"/>
      <c r="H235" s="661"/>
      <c r="I235" s="661"/>
      <c r="J235" s="661"/>
      <c r="K235" s="661"/>
      <c r="L235" s="661"/>
      <c r="M235" s="661"/>
      <c r="N235" s="661"/>
      <c r="O235" s="661"/>
      <c r="P235" s="661"/>
      <c r="Q235" s="661"/>
    </row>
    <row r="236" spans="1:17">
      <c r="A236" s="666"/>
      <c r="B236" s="661"/>
      <c r="C236" s="661"/>
      <c r="D236" s="661"/>
      <c r="E236" s="661"/>
      <c r="F236" s="661"/>
      <c r="G236" s="661"/>
      <c r="H236" s="661"/>
      <c r="I236" s="661"/>
      <c r="J236" s="661"/>
      <c r="K236" s="661"/>
      <c r="L236" s="661"/>
      <c r="M236" s="661"/>
      <c r="N236" s="661"/>
      <c r="O236" s="661"/>
      <c r="P236" s="661"/>
      <c r="Q236" s="661"/>
    </row>
    <row r="237" spans="1:17">
      <c r="A237" s="666"/>
      <c r="B237" s="661"/>
      <c r="C237" s="661"/>
      <c r="D237" s="661"/>
      <c r="E237" s="661"/>
      <c r="F237" s="661"/>
      <c r="G237" s="661"/>
      <c r="H237" s="661"/>
      <c r="I237" s="661"/>
      <c r="J237" s="661"/>
      <c r="K237" s="661"/>
      <c r="L237" s="661"/>
      <c r="M237" s="661"/>
      <c r="N237" s="661"/>
      <c r="O237" s="661"/>
      <c r="P237" s="661"/>
      <c r="Q237" s="661"/>
    </row>
    <row r="238" spans="1:17">
      <c r="A238" s="666"/>
      <c r="B238" s="661"/>
      <c r="C238" s="661"/>
      <c r="D238" s="661"/>
      <c r="E238" s="661"/>
      <c r="F238" s="661"/>
      <c r="G238" s="661"/>
      <c r="H238" s="661"/>
      <c r="I238" s="661"/>
      <c r="J238" s="661"/>
      <c r="K238" s="661"/>
      <c r="L238" s="661"/>
      <c r="M238" s="661"/>
      <c r="N238" s="661"/>
      <c r="O238" s="661"/>
      <c r="P238" s="661"/>
      <c r="Q238" s="661"/>
    </row>
    <row r="239" spans="1:17">
      <c r="A239" s="666"/>
      <c r="B239" s="661"/>
      <c r="C239" s="661"/>
      <c r="D239" s="661"/>
      <c r="E239" s="661"/>
      <c r="F239" s="661"/>
      <c r="G239" s="661"/>
      <c r="H239" s="661"/>
      <c r="I239" s="661"/>
      <c r="J239" s="661"/>
      <c r="K239" s="661"/>
      <c r="L239" s="661"/>
      <c r="M239" s="661"/>
      <c r="N239" s="661"/>
      <c r="O239" s="661"/>
      <c r="P239" s="661"/>
      <c r="Q239" s="661"/>
    </row>
    <row r="240" spans="1:17">
      <c r="A240" s="666"/>
      <c r="B240" s="661"/>
      <c r="C240" s="661"/>
      <c r="D240" s="661"/>
      <c r="E240" s="661"/>
      <c r="F240" s="661"/>
      <c r="G240" s="661"/>
      <c r="H240" s="661"/>
      <c r="I240" s="661"/>
      <c r="J240" s="661"/>
      <c r="K240" s="661"/>
      <c r="L240" s="661"/>
      <c r="M240" s="661"/>
      <c r="N240" s="661"/>
      <c r="O240" s="661"/>
      <c r="P240" s="661"/>
      <c r="Q240" s="661"/>
    </row>
    <row r="241" spans="1:17">
      <c r="A241" s="666"/>
      <c r="B241" s="661"/>
      <c r="C241" s="661"/>
      <c r="D241" s="661"/>
      <c r="E241" s="661"/>
      <c r="F241" s="661"/>
      <c r="G241" s="661"/>
      <c r="H241" s="661"/>
      <c r="I241" s="661"/>
      <c r="J241" s="661"/>
      <c r="K241" s="661"/>
      <c r="L241" s="661"/>
      <c r="M241" s="661"/>
      <c r="N241" s="661"/>
      <c r="O241" s="661"/>
      <c r="P241" s="661"/>
      <c r="Q241" s="661"/>
    </row>
    <row r="242" spans="1:17">
      <c r="A242" s="666"/>
      <c r="B242" s="661"/>
      <c r="C242" s="661"/>
      <c r="D242" s="661"/>
      <c r="E242" s="661"/>
      <c r="F242" s="661"/>
      <c r="G242" s="661"/>
      <c r="H242" s="661"/>
      <c r="I242" s="661"/>
      <c r="J242" s="661"/>
      <c r="K242" s="661"/>
      <c r="L242" s="661"/>
      <c r="M242" s="661"/>
      <c r="N242" s="661"/>
      <c r="O242" s="661"/>
      <c r="P242" s="661"/>
      <c r="Q242" s="661"/>
    </row>
    <row r="243" spans="1:17">
      <c r="A243" s="666"/>
      <c r="B243" s="661"/>
      <c r="C243" s="661"/>
      <c r="D243" s="661"/>
      <c r="E243" s="661"/>
      <c r="F243" s="661"/>
      <c r="G243" s="661"/>
      <c r="H243" s="661"/>
      <c r="I243" s="661"/>
      <c r="J243" s="661"/>
      <c r="K243" s="661"/>
      <c r="L243" s="661"/>
      <c r="M243" s="661"/>
      <c r="N243" s="661"/>
      <c r="O243" s="661"/>
      <c r="P243" s="661"/>
      <c r="Q243" s="661"/>
    </row>
    <row r="244" spans="1:17">
      <c r="A244" s="666"/>
      <c r="B244" s="661"/>
      <c r="C244" s="661"/>
      <c r="D244" s="661"/>
      <c r="E244" s="661"/>
      <c r="F244" s="661"/>
      <c r="G244" s="661"/>
      <c r="H244" s="661"/>
      <c r="I244" s="661"/>
      <c r="J244" s="661"/>
      <c r="K244" s="661"/>
      <c r="L244" s="661"/>
      <c r="M244" s="661"/>
      <c r="N244" s="661"/>
      <c r="O244" s="661"/>
      <c r="P244" s="661"/>
      <c r="Q244" s="661"/>
    </row>
    <row r="245" spans="1:17">
      <c r="A245" s="666"/>
      <c r="B245" s="661"/>
      <c r="C245" s="661"/>
      <c r="D245" s="661"/>
      <c r="E245" s="661"/>
      <c r="F245" s="661"/>
      <c r="G245" s="661"/>
      <c r="H245" s="661"/>
      <c r="I245" s="661"/>
      <c r="J245" s="661"/>
      <c r="K245" s="661"/>
      <c r="L245" s="661"/>
      <c r="M245" s="661"/>
      <c r="N245" s="661"/>
      <c r="O245" s="661"/>
      <c r="P245" s="661"/>
      <c r="Q245" s="661"/>
    </row>
    <row r="246" spans="1:17">
      <c r="A246" s="666"/>
      <c r="B246" s="661"/>
      <c r="C246" s="661"/>
      <c r="D246" s="661"/>
      <c r="E246" s="661"/>
      <c r="F246" s="661"/>
      <c r="G246" s="661"/>
      <c r="H246" s="661"/>
      <c r="I246" s="661"/>
      <c r="J246" s="661"/>
      <c r="K246" s="661"/>
      <c r="L246" s="661"/>
      <c r="M246" s="661"/>
      <c r="N246" s="661"/>
      <c r="O246" s="661"/>
      <c r="P246" s="661"/>
      <c r="Q246" s="661"/>
    </row>
    <row r="247" spans="1:17">
      <c r="A247" s="666"/>
      <c r="B247" s="661"/>
      <c r="C247" s="661"/>
      <c r="D247" s="661"/>
      <c r="E247" s="661"/>
      <c r="F247" s="661"/>
      <c r="G247" s="661"/>
      <c r="H247" s="661"/>
      <c r="I247" s="661"/>
      <c r="J247" s="661"/>
      <c r="K247" s="661"/>
      <c r="L247" s="661"/>
      <c r="M247" s="661"/>
      <c r="N247" s="661"/>
      <c r="O247" s="661"/>
      <c r="P247" s="661"/>
      <c r="Q247" s="661"/>
    </row>
    <row r="248" spans="1:17">
      <c r="A248" s="666"/>
      <c r="B248" s="661"/>
      <c r="C248" s="661"/>
      <c r="D248" s="661"/>
      <c r="E248" s="661"/>
      <c r="F248" s="661"/>
      <c r="G248" s="661"/>
      <c r="H248" s="661"/>
      <c r="I248" s="661"/>
      <c r="J248" s="661"/>
      <c r="K248" s="661"/>
      <c r="L248" s="661"/>
      <c r="M248" s="661"/>
      <c r="N248" s="661"/>
      <c r="O248" s="661"/>
      <c r="P248" s="661"/>
      <c r="Q248" s="661"/>
    </row>
    <row r="249" spans="1:17">
      <c r="A249" s="666"/>
      <c r="B249" s="661"/>
      <c r="C249" s="661"/>
      <c r="D249" s="661"/>
      <c r="E249" s="661"/>
      <c r="F249" s="661"/>
      <c r="G249" s="661"/>
      <c r="H249" s="661"/>
      <c r="I249" s="661"/>
      <c r="J249" s="661"/>
      <c r="K249" s="661"/>
      <c r="L249" s="661"/>
      <c r="M249" s="661"/>
      <c r="N249" s="661"/>
      <c r="O249" s="661"/>
      <c r="P249" s="661"/>
      <c r="Q249" s="661"/>
    </row>
    <row r="250" spans="1:17">
      <c r="A250" s="666"/>
      <c r="B250" s="661"/>
      <c r="C250" s="661"/>
      <c r="D250" s="661"/>
      <c r="E250" s="661"/>
      <c r="F250" s="661"/>
      <c r="G250" s="661"/>
      <c r="H250" s="661"/>
      <c r="I250" s="661"/>
      <c r="J250" s="661"/>
      <c r="K250" s="661"/>
      <c r="L250" s="661"/>
      <c r="M250" s="661"/>
      <c r="N250" s="661"/>
      <c r="O250" s="661"/>
      <c r="P250" s="661"/>
      <c r="Q250" s="661"/>
    </row>
    <row r="251" spans="1:17">
      <c r="A251" s="666"/>
      <c r="B251" s="661"/>
      <c r="C251" s="661"/>
      <c r="D251" s="661"/>
      <c r="E251" s="661"/>
      <c r="F251" s="661"/>
      <c r="G251" s="661"/>
      <c r="H251" s="661"/>
      <c r="I251" s="661"/>
      <c r="J251" s="661"/>
      <c r="K251" s="661"/>
      <c r="L251" s="661"/>
      <c r="M251" s="661"/>
      <c r="N251" s="661"/>
      <c r="O251" s="661"/>
      <c r="P251" s="661"/>
      <c r="Q251" s="661"/>
    </row>
    <row r="252" spans="1:17">
      <c r="A252" s="666"/>
      <c r="B252" s="661"/>
      <c r="C252" s="661"/>
      <c r="D252" s="661"/>
      <c r="E252" s="661"/>
      <c r="F252" s="661"/>
      <c r="G252" s="661"/>
      <c r="H252" s="661"/>
      <c r="I252" s="661"/>
      <c r="J252" s="661"/>
      <c r="K252" s="661"/>
      <c r="L252" s="661"/>
      <c r="M252" s="661"/>
      <c r="N252" s="661"/>
      <c r="O252" s="661"/>
      <c r="P252" s="661"/>
      <c r="Q252" s="661"/>
    </row>
    <row r="253" spans="1:17">
      <c r="A253" s="666"/>
      <c r="B253" s="661"/>
      <c r="C253" s="661"/>
      <c r="D253" s="661"/>
      <c r="E253" s="661"/>
      <c r="F253" s="661"/>
      <c r="G253" s="661"/>
      <c r="H253" s="661"/>
      <c r="I253" s="661"/>
      <c r="J253" s="661"/>
      <c r="K253" s="661"/>
      <c r="L253" s="661"/>
      <c r="M253" s="661"/>
      <c r="N253" s="661"/>
      <c r="O253" s="661"/>
      <c r="P253" s="661"/>
      <c r="Q253" s="661"/>
    </row>
    <row r="254" spans="1:17">
      <c r="A254" s="666"/>
      <c r="B254" s="661"/>
      <c r="C254" s="661"/>
      <c r="D254" s="661"/>
      <c r="E254" s="661"/>
      <c r="F254" s="661"/>
      <c r="G254" s="661"/>
      <c r="H254" s="661"/>
      <c r="I254" s="661"/>
      <c r="J254" s="661"/>
      <c r="K254" s="661"/>
      <c r="L254" s="661"/>
      <c r="M254" s="661"/>
      <c r="N254" s="661"/>
      <c r="O254" s="661"/>
      <c r="P254" s="661"/>
      <c r="Q254" s="661"/>
    </row>
    <row r="255" spans="1:17">
      <c r="A255" s="666"/>
      <c r="B255" s="661"/>
      <c r="C255" s="661"/>
      <c r="D255" s="661"/>
      <c r="E255" s="661"/>
      <c r="F255" s="661"/>
      <c r="G255" s="661"/>
      <c r="H255" s="661"/>
      <c r="I255" s="661"/>
      <c r="J255" s="661"/>
      <c r="K255" s="661"/>
      <c r="L255" s="661"/>
      <c r="M255" s="661"/>
      <c r="N255" s="661"/>
      <c r="O255" s="661"/>
      <c r="P255" s="661"/>
      <c r="Q255" s="661"/>
    </row>
    <row r="256" spans="1:17">
      <c r="A256" s="666"/>
      <c r="B256" s="661"/>
      <c r="C256" s="661"/>
      <c r="D256" s="661"/>
      <c r="E256" s="661"/>
      <c r="F256" s="661"/>
      <c r="G256" s="661"/>
      <c r="H256" s="661"/>
      <c r="I256" s="661"/>
      <c r="J256" s="661"/>
      <c r="K256" s="661"/>
      <c r="L256" s="661"/>
      <c r="M256" s="661"/>
      <c r="N256" s="661"/>
      <c r="O256" s="661"/>
      <c r="P256" s="661"/>
      <c r="Q256" s="661"/>
    </row>
    <row r="257" spans="1:17">
      <c r="A257" s="666"/>
      <c r="B257" s="661"/>
      <c r="C257" s="661"/>
      <c r="D257" s="661"/>
      <c r="E257" s="661"/>
      <c r="F257" s="661"/>
      <c r="G257" s="661"/>
      <c r="H257" s="661"/>
      <c r="I257" s="661"/>
      <c r="J257" s="661"/>
      <c r="K257" s="661"/>
      <c r="L257" s="661"/>
      <c r="M257" s="661"/>
      <c r="N257" s="661"/>
      <c r="O257" s="661"/>
      <c r="P257" s="661"/>
      <c r="Q257" s="661"/>
    </row>
    <row r="258" spans="1:17">
      <c r="A258" s="666"/>
      <c r="B258" s="661"/>
      <c r="C258" s="661"/>
      <c r="D258" s="661"/>
      <c r="E258" s="661"/>
      <c r="F258" s="661"/>
      <c r="G258" s="661"/>
      <c r="H258" s="661"/>
      <c r="I258" s="661"/>
      <c r="J258" s="661"/>
      <c r="K258" s="661"/>
      <c r="L258" s="661"/>
      <c r="M258" s="661"/>
      <c r="N258" s="661"/>
      <c r="O258" s="661"/>
      <c r="P258" s="661"/>
      <c r="Q258" s="661"/>
    </row>
    <row r="259" spans="1:17">
      <c r="A259" s="666"/>
      <c r="B259" s="661"/>
      <c r="C259" s="661"/>
      <c r="D259" s="661"/>
      <c r="E259" s="661"/>
      <c r="F259" s="661"/>
      <c r="G259" s="661"/>
      <c r="H259" s="661"/>
      <c r="I259" s="661"/>
      <c r="J259" s="661"/>
      <c r="K259" s="661"/>
      <c r="L259" s="661"/>
      <c r="M259" s="661"/>
      <c r="N259" s="661"/>
      <c r="O259" s="661"/>
      <c r="P259" s="661"/>
      <c r="Q259" s="661"/>
    </row>
    <row r="260" spans="1:17">
      <c r="A260" s="666"/>
      <c r="B260" s="661"/>
      <c r="C260" s="661"/>
      <c r="D260" s="661"/>
      <c r="E260" s="661"/>
      <c r="F260" s="661"/>
      <c r="G260" s="661"/>
      <c r="H260" s="661"/>
      <c r="I260" s="661"/>
      <c r="J260" s="661"/>
      <c r="K260" s="661"/>
      <c r="L260" s="661"/>
      <c r="M260" s="661"/>
      <c r="N260" s="661"/>
      <c r="O260" s="661"/>
      <c r="P260" s="661"/>
      <c r="Q260" s="661"/>
    </row>
    <row r="261" spans="1:17">
      <c r="A261" s="666"/>
      <c r="B261" s="661"/>
      <c r="C261" s="661"/>
      <c r="D261" s="661"/>
      <c r="E261" s="661"/>
      <c r="F261" s="661"/>
      <c r="G261" s="661"/>
      <c r="H261" s="661"/>
      <c r="I261" s="661"/>
      <c r="J261" s="661"/>
      <c r="K261" s="661"/>
      <c r="L261" s="661"/>
      <c r="M261" s="661"/>
      <c r="N261" s="661"/>
      <c r="O261" s="661"/>
      <c r="P261" s="661"/>
      <c r="Q261" s="661"/>
    </row>
    <row r="262" spans="1:17">
      <c r="A262" s="666"/>
      <c r="B262" s="661"/>
      <c r="C262" s="661"/>
      <c r="D262" s="661"/>
      <c r="E262" s="661"/>
      <c r="F262" s="661"/>
      <c r="G262" s="661"/>
      <c r="H262" s="661"/>
      <c r="I262" s="661"/>
      <c r="J262" s="661"/>
      <c r="K262" s="661"/>
      <c r="L262" s="661"/>
      <c r="M262" s="661"/>
      <c r="N262" s="661"/>
      <c r="O262" s="661"/>
      <c r="P262" s="661"/>
      <c r="Q262" s="661"/>
    </row>
    <row r="263" spans="1:17">
      <c r="A263" s="666"/>
      <c r="B263" s="661"/>
      <c r="C263" s="661"/>
      <c r="D263" s="661"/>
      <c r="E263" s="661"/>
      <c r="F263" s="661"/>
      <c r="G263" s="661"/>
      <c r="H263" s="661"/>
      <c r="I263" s="661"/>
      <c r="J263" s="661"/>
      <c r="K263" s="661"/>
      <c r="L263" s="661"/>
      <c r="M263" s="661"/>
      <c r="N263" s="661"/>
      <c r="O263" s="661"/>
      <c r="P263" s="661"/>
      <c r="Q263" s="661"/>
    </row>
    <row r="264" spans="1:17">
      <c r="A264" s="666"/>
      <c r="B264" s="661"/>
      <c r="C264" s="661"/>
      <c r="D264" s="661"/>
      <c r="E264" s="661"/>
      <c r="F264" s="661"/>
      <c r="G264" s="661"/>
      <c r="H264" s="661"/>
      <c r="I264" s="661"/>
      <c r="J264" s="661"/>
      <c r="K264" s="661"/>
      <c r="L264" s="661"/>
      <c r="M264" s="661"/>
      <c r="N264" s="661"/>
      <c r="O264" s="661"/>
      <c r="P264" s="661"/>
      <c r="Q264" s="661"/>
    </row>
    <row r="265" spans="1:17">
      <c r="A265" s="666"/>
      <c r="B265" s="661"/>
      <c r="C265" s="661"/>
      <c r="D265" s="661"/>
      <c r="E265" s="661"/>
      <c r="F265" s="661"/>
      <c r="G265" s="661"/>
      <c r="H265" s="661"/>
      <c r="I265" s="661"/>
      <c r="J265" s="661"/>
      <c r="K265" s="661"/>
      <c r="L265" s="661"/>
      <c r="M265" s="661"/>
      <c r="N265" s="661"/>
      <c r="O265" s="661"/>
      <c r="P265" s="661"/>
      <c r="Q265" s="661"/>
    </row>
    <row r="266" spans="1:17">
      <c r="A266" s="666"/>
      <c r="B266" s="661"/>
      <c r="C266" s="661"/>
      <c r="D266" s="661"/>
      <c r="E266" s="661"/>
      <c r="F266" s="661"/>
      <c r="G266" s="661"/>
      <c r="H266" s="661"/>
      <c r="I266" s="661"/>
      <c r="J266" s="661"/>
      <c r="K266" s="661"/>
      <c r="L266" s="661"/>
      <c r="M266" s="661"/>
      <c r="N266" s="661"/>
      <c r="O266" s="661"/>
      <c r="P266" s="661"/>
      <c r="Q266" s="661"/>
    </row>
    <row r="267" spans="1:17">
      <c r="A267" s="666"/>
      <c r="B267" s="661"/>
      <c r="C267" s="661"/>
      <c r="D267" s="661"/>
      <c r="E267" s="661"/>
      <c r="F267" s="661"/>
      <c r="G267" s="661"/>
      <c r="H267" s="661"/>
      <c r="I267" s="661"/>
      <c r="J267" s="661"/>
      <c r="K267" s="661"/>
      <c r="L267" s="661"/>
      <c r="M267" s="661"/>
      <c r="N267" s="661"/>
      <c r="O267" s="661"/>
      <c r="P267" s="661"/>
      <c r="Q267" s="661"/>
    </row>
    <row r="268" spans="1:17">
      <c r="A268" s="666"/>
      <c r="B268" s="661"/>
      <c r="C268" s="661"/>
      <c r="D268" s="661"/>
      <c r="E268" s="661"/>
      <c r="F268" s="661"/>
      <c r="G268" s="661"/>
      <c r="H268" s="661"/>
      <c r="I268" s="661"/>
      <c r="J268" s="661"/>
      <c r="K268" s="661"/>
      <c r="L268" s="661"/>
      <c r="M268" s="661"/>
      <c r="N268" s="661"/>
      <c r="O268" s="661"/>
      <c r="P268" s="661"/>
      <c r="Q268" s="661"/>
    </row>
    <row r="269" spans="1:17">
      <c r="A269" s="666"/>
      <c r="B269" s="661"/>
      <c r="C269" s="661"/>
      <c r="D269" s="661"/>
      <c r="E269" s="661"/>
      <c r="F269" s="661"/>
      <c r="G269" s="661"/>
      <c r="H269" s="661"/>
      <c r="I269" s="661"/>
      <c r="J269" s="661"/>
      <c r="K269" s="661"/>
      <c r="L269" s="661"/>
      <c r="M269" s="661"/>
      <c r="N269" s="661"/>
      <c r="O269" s="661"/>
      <c r="P269" s="661"/>
      <c r="Q269" s="661"/>
    </row>
    <row r="270" spans="1:17">
      <c r="A270" s="666"/>
      <c r="B270" s="661"/>
      <c r="C270" s="661"/>
      <c r="D270" s="661"/>
      <c r="E270" s="661"/>
      <c r="F270" s="661"/>
      <c r="G270" s="661"/>
      <c r="H270" s="661"/>
      <c r="I270" s="661"/>
      <c r="J270" s="661"/>
      <c r="K270" s="661"/>
      <c r="L270" s="661"/>
      <c r="M270" s="661"/>
      <c r="N270" s="661"/>
      <c r="O270" s="661"/>
      <c r="P270" s="661"/>
      <c r="Q270" s="661"/>
    </row>
    <row r="271" spans="1:17">
      <c r="A271" s="666"/>
      <c r="B271" s="661"/>
      <c r="C271" s="661"/>
      <c r="D271" s="661"/>
      <c r="E271" s="661"/>
      <c r="F271" s="661"/>
      <c r="G271" s="661"/>
      <c r="H271" s="661"/>
      <c r="I271" s="661"/>
      <c r="J271" s="661"/>
      <c r="K271" s="661"/>
      <c r="L271" s="661"/>
      <c r="M271" s="661"/>
      <c r="N271" s="661"/>
      <c r="O271" s="661"/>
      <c r="P271" s="661"/>
      <c r="Q271" s="661"/>
    </row>
    <row r="272" spans="1:17">
      <c r="A272" s="666"/>
      <c r="B272" s="661"/>
      <c r="C272" s="661"/>
      <c r="D272" s="661"/>
      <c r="E272" s="661"/>
      <c r="F272" s="661"/>
      <c r="G272" s="661"/>
      <c r="H272" s="661"/>
      <c r="I272" s="661"/>
      <c r="J272" s="661"/>
      <c r="K272" s="661"/>
      <c r="L272" s="661"/>
      <c r="M272" s="661"/>
      <c r="N272" s="661"/>
      <c r="O272" s="661"/>
      <c r="P272" s="661"/>
      <c r="Q272" s="661"/>
    </row>
    <row r="273" spans="1:17">
      <c r="A273" s="666"/>
      <c r="B273" s="661"/>
      <c r="C273" s="661"/>
      <c r="D273" s="661"/>
      <c r="E273" s="661"/>
      <c r="F273" s="661"/>
      <c r="G273" s="661"/>
      <c r="H273" s="661"/>
      <c r="I273" s="661"/>
      <c r="J273" s="661"/>
      <c r="K273" s="661"/>
      <c r="L273" s="661"/>
      <c r="M273" s="661"/>
      <c r="N273" s="661"/>
      <c r="O273" s="661"/>
      <c r="P273" s="661"/>
      <c r="Q273" s="661"/>
    </row>
  </sheetData>
  <mergeCells count="6">
    <mergeCell ref="A1:J1"/>
    <mergeCell ref="A2:J2"/>
    <mergeCell ref="A4:A5"/>
    <mergeCell ref="B4:B5"/>
    <mergeCell ref="D4:I4"/>
    <mergeCell ref="J4:J5"/>
  </mergeCells>
  <pageMargins left="0.34" right="0.18" top="0.51" bottom="0.74803149606299202" header="0.31496062992126" footer="0.31496062992126"/>
  <pageSetup paperSize="9" scale="7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4"/>
  <sheetViews>
    <sheetView zoomScale="110" zoomScaleNormal="110" workbookViewId="0">
      <selection sqref="A1:G1"/>
    </sheetView>
  </sheetViews>
  <sheetFormatPr defaultRowHeight="15"/>
  <cols>
    <col min="1" max="1" width="3.85546875" customWidth="1"/>
    <col min="2" max="2" width="29.28515625" customWidth="1"/>
    <col min="3" max="3" width="16.7109375" customWidth="1"/>
    <col min="4" max="4" width="20.28515625" customWidth="1"/>
    <col min="5" max="5" width="36.7109375" customWidth="1"/>
    <col min="6" max="6" width="24.42578125" customWidth="1"/>
    <col min="7" max="7" width="39.42578125" customWidth="1"/>
  </cols>
  <sheetData>
    <row r="1" spans="1:7">
      <c r="A1" s="831" t="s">
        <v>1252</v>
      </c>
      <c r="B1" s="831"/>
      <c r="C1" s="831"/>
      <c r="D1" s="831"/>
      <c r="E1" s="831"/>
      <c r="F1" s="831"/>
      <c r="G1" s="831"/>
    </row>
    <row r="3" spans="1:7" s="787" customFormat="1">
      <c r="A3" s="858" t="s">
        <v>176</v>
      </c>
      <c r="B3" s="858" t="s">
        <v>1167</v>
      </c>
      <c r="C3" s="859" t="s">
        <v>1168</v>
      </c>
      <c r="D3" s="859" t="s">
        <v>1169</v>
      </c>
      <c r="E3" s="861" t="s">
        <v>1170</v>
      </c>
      <c r="F3" s="861"/>
      <c r="G3" s="859" t="s">
        <v>1245</v>
      </c>
    </row>
    <row r="4" spans="1:7" s="787" customFormat="1" ht="17.25" customHeight="1">
      <c r="A4" s="858"/>
      <c r="B4" s="858"/>
      <c r="C4" s="860"/>
      <c r="D4" s="860"/>
      <c r="E4" s="95" t="s">
        <v>1172</v>
      </c>
      <c r="F4" s="95" t="s">
        <v>1173</v>
      </c>
      <c r="G4" s="860"/>
    </row>
    <row r="5" spans="1:7" s="665" customFormat="1" ht="27" customHeight="1">
      <c r="A5" s="760">
        <v>1</v>
      </c>
      <c r="B5" s="761" t="s">
        <v>1174</v>
      </c>
      <c r="C5" s="772">
        <v>93.867724118396822</v>
      </c>
      <c r="D5" s="774" t="s">
        <v>1175</v>
      </c>
      <c r="E5" s="763" t="s">
        <v>1176</v>
      </c>
      <c r="F5" s="788" t="s">
        <v>1177</v>
      </c>
      <c r="G5" s="775" t="s">
        <v>1178</v>
      </c>
    </row>
    <row r="6" spans="1:7" s="665" customFormat="1" ht="37.5" customHeight="1">
      <c r="A6" s="760">
        <v>2</v>
      </c>
      <c r="B6" s="765" t="s">
        <v>1179</v>
      </c>
      <c r="C6" s="772">
        <v>82.861189801699723</v>
      </c>
      <c r="D6" s="773" t="s">
        <v>1180</v>
      </c>
      <c r="E6" s="763" t="s">
        <v>1181</v>
      </c>
      <c r="F6" s="774" t="s">
        <v>1182</v>
      </c>
      <c r="G6" s="775"/>
    </row>
    <row r="7" spans="1:7" s="665" customFormat="1" ht="38.25" customHeight="1">
      <c r="A7" s="760">
        <v>3</v>
      </c>
      <c r="B7" s="765" t="s">
        <v>1183</v>
      </c>
      <c r="C7" s="772">
        <v>92.477744807121667</v>
      </c>
      <c r="D7" s="773" t="s">
        <v>1180</v>
      </c>
      <c r="E7" s="763" t="s">
        <v>1184</v>
      </c>
      <c r="F7" s="766" t="s">
        <v>1253</v>
      </c>
      <c r="G7" s="775" t="s">
        <v>1185</v>
      </c>
    </row>
    <row r="8" spans="1:7" s="665" customFormat="1" ht="39" customHeight="1">
      <c r="A8" s="760">
        <v>4</v>
      </c>
      <c r="B8" s="765" t="s">
        <v>1186</v>
      </c>
      <c r="C8" s="772">
        <v>92.492581602373889</v>
      </c>
      <c r="D8" s="773" t="s">
        <v>1180</v>
      </c>
      <c r="E8" s="767"/>
      <c r="F8" s="767" t="s">
        <v>1187</v>
      </c>
      <c r="G8" s="775"/>
    </row>
    <row r="9" spans="1:7" s="665" customFormat="1" ht="51" customHeight="1">
      <c r="A9" s="760">
        <v>5</v>
      </c>
      <c r="B9" s="765" t="s">
        <v>1188</v>
      </c>
      <c r="C9" s="772">
        <v>70.154185022026425</v>
      </c>
      <c r="D9" s="773" t="s">
        <v>1180</v>
      </c>
      <c r="E9" s="767" t="s">
        <v>1189</v>
      </c>
      <c r="F9" s="774"/>
      <c r="G9" s="775"/>
    </row>
    <row r="10" spans="1:7" s="665" customFormat="1" ht="50.25" customHeight="1">
      <c r="A10" s="760"/>
      <c r="B10" s="765"/>
      <c r="C10" s="772"/>
      <c r="D10" s="773"/>
      <c r="E10" s="767" t="s">
        <v>1190</v>
      </c>
      <c r="F10" s="774"/>
      <c r="G10" s="775"/>
    </row>
    <row r="11" spans="1:7" s="665" customFormat="1" ht="48">
      <c r="A11" s="760">
        <v>6</v>
      </c>
      <c r="B11" s="765" t="s">
        <v>1191</v>
      </c>
      <c r="C11" s="772">
        <v>94.583883751651257</v>
      </c>
      <c r="D11" s="773" t="s">
        <v>1180</v>
      </c>
      <c r="E11" s="767" t="s">
        <v>1192</v>
      </c>
      <c r="F11" s="774"/>
      <c r="G11" s="775"/>
    </row>
    <row r="12" spans="1:7" s="665" customFormat="1" ht="48">
      <c r="A12" s="760">
        <v>7</v>
      </c>
      <c r="B12" s="765" t="s">
        <v>1193</v>
      </c>
      <c r="C12" s="772">
        <v>93.28358208955224</v>
      </c>
      <c r="D12" s="773" t="s">
        <v>1180</v>
      </c>
      <c r="E12" s="767" t="s">
        <v>1194</v>
      </c>
      <c r="F12" s="774" t="s">
        <v>1195</v>
      </c>
      <c r="G12" s="775"/>
    </row>
    <row r="13" spans="1:7" s="665" customFormat="1" ht="77.25" customHeight="1">
      <c r="A13" s="760">
        <v>8</v>
      </c>
      <c r="B13" s="765" t="s">
        <v>1196</v>
      </c>
      <c r="C13" s="772">
        <v>83.277351247600777</v>
      </c>
      <c r="D13" s="773" t="s">
        <v>1180</v>
      </c>
      <c r="E13" s="767"/>
      <c r="F13" s="767" t="s">
        <v>1197</v>
      </c>
      <c r="G13" s="775"/>
    </row>
    <row r="14" spans="1:7" s="665" customFormat="1" ht="24">
      <c r="A14" s="760"/>
      <c r="B14" s="765"/>
      <c r="C14" s="772"/>
      <c r="D14" s="773"/>
      <c r="E14" s="767" t="s">
        <v>1198</v>
      </c>
      <c r="F14" s="774"/>
      <c r="G14" s="774"/>
    </row>
    <row r="15" spans="1:7" s="665" customFormat="1" ht="48">
      <c r="A15" s="760">
        <v>9</v>
      </c>
      <c r="B15" s="765" t="s">
        <v>1199</v>
      </c>
      <c r="C15" s="772">
        <v>87.663551401869157</v>
      </c>
      <c r="D15" s="773" t="s">
        <v>1180</v>
      </c>
      <c r="E15" s="768"/>
      <c r="F15" s="768" t="s">
        <v>1200</v>
      </c>
      <c r="G15" s="774"/>
    </row>
    <row r="16" spans="1:7" s="665" customFormat="1" ht="40.5" customHeight="1">
      <c r="A16" s="760">
        <v>10</v>
      </c>
      <c r="B16" s="765" t="s">
        <v>1201</v>
      </c>
      <c r="C16" s="772">
        <v>100</v>
      </c>
      <c r="D16" s="773" t="s">
        <v>1180</v>
      </c>
      <c r="E16" s="768" t="s">
        <v>1202</v>
      </c>
      <c r="F16" s="774" t="s">
        <v>1203</v>
      </c>
      <c r="G16" s="776" t="s">
        <v>1204</v>
      </c>
    </row>
    <row r="17" spans="1:7" s="665" customFormat="1" ht="63" customHeight="1">
      <c r="A17" s="760">
        <v>11</v>
      </c>
      <c r="B17" s="765" t="s">
        <v>1205</v>
      </c>
      <c r="C17" s="772">
        <v>98.990055935363571</v>
      </c>
      <c r="D17" s="773" t="s">
        <v>1180</v>
      </c>
      <c r="E17" s="777"/>
      <c r="F17" s="767" t="s">
        <v>1206</v>
      </c>
      <c r="G17" s="774"/>
    </row>
    <row r="18" spans="1:7" s="665" customFormat="1" ht="24.75" customHeight="1">
      <c r="A18" s="760">
        <v>12</v>
      </c>
      <c r="B18" s="765" t="s">
        <v>1207</v>
      </c>
      <c r="C18" s="772">
        <v>80.948807290270707</v>
      </c>
      <c r="D18" s="773" t="s">
        <v>1180</v>
      </c>
      <c r="E18" s="777"/>
      <c r="F18" s="767" t="s">
        <v>1208</v>
      </c>
      <c r="G18" s="774"/>
    </row>
    <row r="19" spans="1:7" s="665" customFormat="1" ht="30" customHeight="1">
      <c r="A19" s="760">
        <v>13</v>
      </c>
      <c r="B19" s="765" t="s">
        <v>1209</v>
      </c>
      <c r="C19" s="772"/>
      <c r="D19" s="773" t="s">
        <v>1180</v>
      </c>
      <c r="E19" s="778"/>
      <c r="F19" s="774"/>
      <c r="G19" s="776" t="s">
        <v>1210</v>
      </c>
    </row>
    <row r="20" spans="1:7" s="665" customFormat="1" ht="24.75" customHeight="1">
      <c r="A20" s="760" t="s">
        <v>1211</v>
      </c>
      <c r="B20" s="765" t="s">
        <v>1212</v>
      </c>
      <c r="C20" s="772">
        <v>2.1820244823146915</v>
      </c>
      <c r="D20" s="773" t="s">
        <v>1180</v>
      </c>
      <c r="E20" s="767" t="s">
        <v>1213</v>
      </c>
      <c r="F20" s="774"/>
      <c r="G20" s="774"/>
    </row>
    <row r="21" spans="1:7" s="665" customFormat="1" ht="76.5" customHeight="1">
      <c r="A21" s="760" t="s">
        <v>1214</v>
      </c>
      <c r="B21" s="765" t="s">
        <v>1215</v>
      </c>
      <c r="C21" s="772">
        <v>16.547497446373853</v>
      </c>
      <c r="D21" s="773" t="s">
        <v>1180</v>
      </c>
      <c r="E21" s="767" t="s">
        <v>1254</v>
      </c>
      <c r="F21" s="774"/>
      <c r="G21" s="774"/>
    </row>
    <row r="22" spans="1:7" s="665" customFormat="1" ht="27.75" customHeight="1">
      <c r="A22" s="760" t="s">
        <v>1216</v>
      </c>
      <c r="B22" s="765" t="s">
        <v>1217</v>
      </c>
      <c r="C22" s="772">
        <v>52.515090543259561</v>
      </c>
      <c r="D22" s="773" t="s">
        <v>1180</v>
      </c>
      <c r="E22" s="767" t="s">
        <v>1218</v>
      </c>
      <c r="F22" s="767" t="s">
        <v>1219</v>
      </c>
      <c r="G22" s="774"/>
    </row>
    <row r="23" spans="1:7" s="665" customFormat="1" ht="60">
      <c r="A23" s="760" t="s">
        <v>1220</v>
      </c>
      <c r="B23" s="765" t="s">
        <v>1221</v>
      </c>
      <c r="C23" s="772">
        <v>100</v>
      </c>
      <c r="D23" s="773" t="s">
        <v>1180</v>
      </c>
      <c r="E23" s="777"/>
      <c r="F23" s="767" t="s">
        <v>1222</v>
      </c>
      <c r="G23" s="774"/>
    </row>
    <row r="24" spans="1:7" s="665" customFormat="1" ht="24">
      <c r="A24" s="760" t="s">
        <v>1223</v>
      </c>
      <c r="B24" s="765" t="s">
        <v>1224</v>
      </c>
      <c r="C24" s="772">
        <v>150.20531265700242</v>
      </c>
      <c r="D24" s="773" t="s">
        <v>1180</v>
      </c>
      <c r="E24" s="767" t="s">
        <v>1225</v>
      </c>
      <c r="F24" s="774"/>
      <c r="G24" s="774"/>
    </row>
    <row r="25" spans="1:7" s="665" customFormat="1" ht="48">
      <c r="A25" s="760">
        <v>14</v>
      </c>
      <c r="B25" s="765" t="s">
        <v>1226</v>
      </c>
      <c r="C25" s="772">
        <v>25.542016291164447</v>
      </c>
      <c r="D25" s="773" t="s">
        <v>1180</v>
      </c>
      <c r="E25" s="768" t="s">
        <v>1227</v>
      </c>
      <c r="F25" s="774" t="s">
        <v>1228</v>
      </c>
      <c r="G25" s="774" t="s">
        <v>1229</v>
      </c>
    </row>
    <row r="26" spans="1:7" s="665" customFormat="1" ht="60">
      <c r="A26" s="760">
        <v>15</v>
      </c>
      <c r="B26" s="765" t="s">
        <v>1230</v>
      </c>
      <c r="C26" s="772">
        <v>4.1284793340066264</v>
      </c>
      <c r="D26" s="773" t="s">
        <v>1180</v>
      </c>
      <c r="E26" s="767" t="s">
        <v>1231</v>
      </c>
      <c r="F26" s="774"/>
      <c r="G26" s="774"/>
    </row>
    <row r="27" spans="1:7" s="665" customFormat="1" ht="48">
      <c r="A27" s="760">
        <v>16</v>
      </c>
      <c r="B27" s="765" t="s">
        <v>1232</v>
      </c>
      <c r="C27" s="772">
        <v>87.5</v>
      </c>
      <c r="D27" s="773" t="s">
        <v>1180</v>
      </c>
      <c r="E27" s="767" t="s">
        <v>1233</v>
      </c>
      <c r="F27" s="774"/>
      <c r="G27" s="774" t="s">
        <v>1234</v>
      </c>
    </row>
    <row r="28" spans="1:7" s="665" customFormat="1" ht="14.25">
      <c r="A28" s="844">
        <v>17</v>
      </c>
      <c r="B28" s="846" t="s">
        <v>1235</v>
      </c>
      <c r="C28" s="847">
        <v>100</v>
      </c>
      <c r="D28" s="849" t="s">
        <v>1180</v>
      </c>
      <c r="E28" s="851" t="s">
        <v>1236</v>
      </c>
      <c r="F28" s="774"/>
      <c r="G28" s="774"/>
    </row>
    <row r="29" spans="1:7" s="665" customFormat="1" ht="22.5" customHeight="1">
      <c r="A29" s="845"/>
      <c r="B29" s="846"/>
      <c r="C29" s="848"/>
      <c r="D29" s="850"/>
      <c r="E29" s="851"/>
      <c r="F29" s="774"/>
      <c r="G29" s="774"/>
    </row>
    <row r="30" spans="1:7" s="665" customFormat="1" ht="24">
      <c r="A30" s="779">
        <v>18</v>
      </c>
      <c r="B30" s="771" t="s">
        <v>1237</v>
      </c>
      <c r="C30" s="772">
        <v>81.343283582089555</v>
      </c>
      <c r="D30" s="773" t="s">
        <v>1180</v>
      </c>
      <c r="E30" s="767" t="s">
        <v>1238</v>
      </c>
      <c r="F30" s="774" t="s">
        <v>1239</v>
      </c>
      <c r="G30" s="774" t="s">
        <v>1240</v>
      </c>
    </row>
    <row r="31" spans="1:7">
      <c r="A31" s="785"/>
      <c r="B31" s="786" t="s">
        <v>1157</v>
      </c>
      <c r="C31" s="785"/>
      <c r="D31" s="785"/>
      <c r="E31" s="785"/>
      <c r="F31" s="785"/>
      <c r="G31" s="785"/>
    </row>
    <row r="32" spans="1:7" ht="48">
      <c r="A32" s="856">
        <v>19</v>
      </c>
      <c r="B32" s="852" t="s">
        <v>1241</v>
      </c>
      <c r="C32" s="852" t="s">
        <v>1247</v>
      </c>
      <c r="D32" s="784" t="s">
        <v>1242</v>
      </c>
      <c r="E32" s="784" t="s">
        <v>1246</v>
      </c>
      <c r="F32" s="784" t="s">
        <v>1248</v>
      </c>
      <c r="G32" s="783"/>
    </row>
    <row r="33" spans="1:7" ht="36.75">
      <c r="A33" s="856"/>
      <c r="B33" s="852"/>
      <c r="C33" s="852"/>
      <c r="D33" s="854" t="s">
        <v>1244</v>
      </c>
      <c r="E33" s="852" t="s">
        <v>1249</v>
      </c>
      <c r="F33" s="780" t="s">
        <v>1250</v>
      </c>
      <c r="G33" s="782"/>
    </row>
    <row r="34" spans="1:7" ht="48.75">
      <c r="A34" s="857"/>
      <c r="B34" s="853"/>
      <c r="C34" s="853"/>
      <c r="D34" s="855"/>
      <c r="E34" s="853"/>
      <c r="F34" s="781" t="s">
        <v>1251</v>
      </c>
      <c r="G34" s="783"/>
    </row>
  </sheetData>
  <mergeCells count="17">
    <mergeCell ref="A1:G1"/>
    <mergeCell ref="A3:A4"/>
    <mergeCell ref="B3:B4"/>
    <mergeCell ref="C3:C4"/>
    <mergeCell ref="D3:D4"/>
    <mergeCell ref="E3:F3"/>
    <mergeCell ref="G3:G4"/>
    <mergeCell ref="E33:E34"/>
    <mergeCell ref="D33:D34"/>
    <mergeCell ref="C32:C34"/>
    <mergeCell ref="A32:A34"/>
    <mergeCell ref="B32:B34"/>
    <mergeCell ref="A28:A29"/>
    <mergeCell ref="B28:B29"/>
    <mergeCell ref="C28:C29"/>
    <mergeCell ref="D28:D29"/>
    <mergeCell ref="E28:E29"/>
  </mergeCells>
  <pageMargins left="0.36" right="0.14000000000000001" top="0.75" bottom="0.75" header="0.3" footer="0.3"/>
  <pageSetup paperSize="9" scale="8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7"/>
  <sheetViews>
    <sheetView workbookViewId="0">
      <selection activeCell="C21" sqref="C21"/>
    </sheetView>
  </sheetViews>
  <sheetFormatPr defaultRowHeight="14.25"/>
  <cols>
    <col min="1" max="1" width="5.5703125" style="755" customWidth="1"/>
    <col min="2" max="2" width="32.7109375" style="90" customWidth="1"/>
    <col min="3" max="3" width="38.85546875" style="90" customWidth="1"/>
    <col min="4" max="4" width="25.7109375" style="90" customWidth="1"/>
    <col min="5" max="5" width="26.28515625" style="90" customWidth="1"/>
    <col min="6" max="16384" width="9.140625" style="90"/>
  </cols>
  <sheetData>
    <row r="1" spans="1:10" ht="15">
      <c r="A1" s="831" t="s">
        <v>1278</v>
      </c>
      <c r="B1" s="831"/>
      <c r="C1" s="831"/>
      <c r="D1" s="831"/>
      <c r="E1" s="831"/>
    </row>
    <row r="2" spans="1:10" ht="15">
      <c r="A2" s="831" t="s">
        <v>1275</v>
      </c>
      <c r="B2" s="831"/>
      <c r="C2" s="831"/>
      <c r="D2" s="831"/>
      <c r="E2" s="831"/>
    </row>
    <row r="3" spans="1:10" ht="15">
      <c r="A3" s="831" t="s">
        <v>1255</v>
      </c>
      <c r="B3" s="831"/>
      <c r="C3" s="831"/>
      <c r="D3" s="831"/>
      <c r="E3" s="831"/>
    </row>
    <row r="5" spans="1:10" ht="15">
      <c r="A5" s="754" t="s">
        <v>1256</v>
      </c>
      <c r="B5" s="789" t="s">
        <v>1257</v>
      </c>
    </row>
    <row r="7" spans="1:10" s="787" customFormat="1" ht="15">
      <c r="A7" s="858" t="s">
        <v>807</v>
      </c>
      <c r="B7" s="858" t="s">
        <v>1258</v>
      </c>
      <c r="C7" s="858" t="s">
        <v>1171</v>
      </c>
      <c r="D7" s="861" t="s">
        <v>1259</v>
      </c>
      <c r="E7" s="861"/>
      <c r="I7" s="793"/>
      <c r="J7" s="793"/>
    </row>
    <row r="8" spans="1:10" s="787" customFormat="1" ht="15">
      <c r="A8" s="858"/>
      <c r="B8" s="858"/>
      <c r="C8" s="858"/>
      <c r="D8" s="95" t="s">
        <v>1260</v>
      </c>
      <c r="E8" s="95" t="s">
        <v>1261</v>
      </c>
      <c r="I8" s="793"/>
      <c r="J8" s="793"/>
    </row>
    <row r="9" spans="1:10" ht="45.75" customHeight="1">
      <c r="A9" s="865">
        <v>1</v>
      </c>
      <c r="B9" s="862" t="s">
        <v>1276</v>
      </c>
      <c r="C9" s="769" t="s">
        <v>1178</v>
      </c>
      <c r="D9" s="769" t="s">
        <v>1262</v>
      </c>
      <c r="E9" s="769" t="s">
        <v>1263</v>
      </c>
      <c r="I9" s="203"/>
      <c r="J9" s="203"/>
    </row>
    <row r="10" spans="1:10" ht="63" customHeight="1">
      <c r="A10" s="866"/>
      <c r="B10" s="863"/>
      <c r="C10" s="769" t="s">
        <v>1185</v>
      </c>
      <c r="D10" s="769" t="s">
        <v>1277</v>
      </c>
      <c r="E10" s="769" t="s">
        <v>1264</v>
      </c>
      <c r="I10" s="194"/>
      <c r="J10" s="203"/>
    </row>
    <row r="11" spans="1:10" s="665" customFormat="1" ht="42.75">
      <c r="A11" s="866"/>
      <c r="B11" s="863"/>
      <c r="C11" s="769" t="s">
        <v>1210</v>
      </c>
      <c r="D11" s="122" t="s">
        <v>1265</v>
      </c>
      <c r="E11" s="122" t="s">
        <v>1266</v>
      </c>
      <c r="I11" s="795"/>
      <c r="J11" s="795"/>
    </row>
    <row r="12" spans="1:10" ht="57">
      <c r="A12" s="866"/>
      <c r="B12" s="863"/>
      <c r="C12" s="794" t="s">
        <v>1229</v>
      </c>
      <c r="D12" s="792" t="s">
        <v>1267</v>
      </c>
      <c r="E12" s="769" t="s">
        <v>1268</v>
      </c>
      <c r="I12" s="194"/>
      <c r="J12" s="203"/>
    </row>
    <row r="13" spans="1:10" s="665" customFormat="1" ht="45" customHeight="1">
      <c r="A13" s="866"/>
      <c r="B13" s="863"/>
      <c r="C13" s="762" t="s">
        <v>1234</v>
      </c>
      <c r="D13" s="762" t="s">
        <v>1269</v>
      </c>
      <c r="E13" s="769" t="s">
        <v>1264</v>
      </c>
      <c r="I13" s="137"/>
      <c r="J13" s="795"/>
    </row>
    <row r="14" spans="1:10" s="665" customFormat="1" ht="28.5">
      <c r="A14" s="866"/>
      <c r="B14" s="863"/>
      <c r="C14" s="762" t="s">
        <v>1270</v>
      </c>
      <c r="D14" s="762" t="s">
        <v>1271</v>
      </c>
      <c r="E14" s="769" t="s">
        <v>1272</v>
      </c>
      <c r="I14" s="137"/>
      <c r="J14" s="795"/>
    </row>
    <row r="15" spans="1:10" s="665" customFormat="1" ht="88.5" customHeight="1">
      <c r="A15" s="867"/>
      <c r="B15" s="864"/>
      <c r="C15" s="153" t="s">
        <v>1273</v>
      </c>
      <c r="D15" s="153" t="s">
        <v>1243</v>
      </c>
      <c r="E15" s="153" t="s">
        <v>1274</v>
      </c>
      <c r="I15" s="137"/>
      <c r="J15" s="795"/>
    </row>
    <row r="16" spans="1:10">
      <c r="I16" s="203"/>
      <c r="J16" s="203"/>
    </row>
    <row r="17" spans="9:10">
      <c r="I17" s="194"/>
      <c r="J17" s="203"/>
    </row>
    <row r="18" spans="9:10">
      <c r="I18" s="194"/>
      <c r="J18" s="203"/>
    </row>
    <row r="19" spans="9:10">
      <c r="I19" s="194"/>
      <c r="J19" s="203"/>
    </row>
    <row r="20" spans="9:10">
      <c r="I20" s="194"/>
      <c r="J20" s="203"/>
    </row>
    <row r="21" spans="9:10">
      <c r="I21" s="194"/>
      <c r="J21" s="203"/>
    </row>
    <row r="22" spans="9:10">
      <c r="I22" s="203"/>
      <c r="J22" s="203"/>
    </row>
    <row r="23" spans="9:10">
      <c r="I23" s="194"/>
      <c r="J23" s="203"/>
    </row>
    <row r="24" spans="9:10">
      <c r="I24" s="203"/>
      <c r="J24" s="203"/>
    </row>
    <row r="25" spans="9:10">
      <c r="I25" s="194"/>
      <c r="J25" s="203"/>
    </row>
    <row r="26" spans="9:10">
      <c r="I26" s="194"/>
      <c r="J26" s="203"/>
    </row>
    <row r="27" spans="9:10">
      <c r="I27" s="203"/>
      <c r="J27" s="203"/>
    </row>
  </sheetData>
  <mergeCells count="9">
    <mergeCell ref="B9:B15"/>
    <mergeCell ref="A9:A15"/>
    <mergeCell ref="A1:E1"/>
    <mergeCell ref="A2:E2"/>
    <mergeCell ref="A3:E3"/>
    <mergeCell ref="A7:A8"/>
    <mergeCell ref="B7:B8"/>
    <mergeCell ref="C7:C8"/>
    <mergeCell ref="D7:E7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1" sqref="C11"/>
    </sheetView>
  </sheetViews>
  <sheetFormatPr defaultRowHeight="14.25"/>
  <cols>
    <col min="1" max="1" width="5.42578125" style="90" customWidth="1"/>
    <col min="2" max="2" width="28.28515625" style="90" customWidth="1"/>
    <col min="3" max="3" width="22.42578125" style="90" customWidth="1"/>
    <col min="4" max="4" width="22.85546875" style="90" customWidth="1"/>
    <col min="5" max="5" width="22.5703125" style="90" customWidth="1"/>
    <col min="6" max="16384" width="9.140625" style="90"/>
  </cols>
  <sheetData>
    <row r="1" spans="1:5" ht="15.75">
      <c r="A1" s="868" t="s">
        <v>1316</v>
      </c>
      <c r="B1" s="868"/>
      <c r="C1" s="868"/>
      <c r="D1" s="868"/>
      <c r="E1" s="868"/>
    </row>
    <row r="2" spans="1:5" ht="15.75">
      <c r="A2" s="869" t="s">
        <v>1314</v>
      </c>
      <c r="B2" s="869"/>
      <c r="C2" s="869"/>
      <c r="D2" s="869"/>
      <c r="E2" s="869"/>
    </row>
    <row r="3" spans="1:5" ht="15.75">
      <c r="A3" s="869" t="s">
        <v>1304</v>
      </c>
      <c r="B3" s="869"/>
      <c r="C3" s="869"/>
      <c r="D3" s="869"/>
      <c r="E3" s="869"/>
    </row>
    <row r="5" spans="1:5" ht="25.5" customHeight="1">
      <c r="A5" s="870" t="s">
        <v>176</v>
      </c>
      <c r="B5" s="872" t="s">
        <v>1326</v>
      </c>
      <c r="C5" s="872" t="s">
        <v>1317</v>
      </c>
      <c r="D5" s="858" t="s">
        <v>1302</v>
      </c>
      <c r="E5" s="858"/>
    </row>
    <row r="6" spans="1:5" ht="24" customHeight="1">
      <c r="A6" s="871"/>
      <c r="B6" s="872"/>
      <c r="C6" s="872"/>
      <c r="D6" s="796" t="s">
        <v>1260</v>
      </c>
      <c r="E6" s="796" t="s">
        <v>1261</v>
      </c>
    </row>
    <row r="7" spans="1:5">
      <c r="A7" s="797" t="s">
        <v>9</v>
      </c>
      <c r="B7" s="797" t="s">
        <v>10</v>
      </c>
      <c r="C7" s="797" t="s">
        <v>11</v>
      </c>
      <c r="D7" s="797" t="s">
        <v>177</v>
      </c>
      <c r="E7" s="797" t="s">
        <v>178</v>
      </c>
    </row>
    <row r="8" spans="1:5" s="665" customFormat="1" ht="57">
      <c r="A8" s="764">
        <v>1</v>
      </c>
      <c r="B8" s="632" t="s">
        <v>1301</v>
      </c>
      <c r="C8" s="762" t="s">
        <v>1270</v>
      </c>
      <c r="D8" s="762" t="s">
        <v>1300</v>
      </c>
      <c r="E8" s="762" t="s">
        <v>1299</v>
      </c>
    </row>
    <row r="9" spans="1:5" s="665" customFormat="1" ht="28.5">
      <c r="A9" s="764">
        <v>2</v>
      </c>
      <c r="B9" s="632" t="s">
        <v>1298</v>
      </c>
      <c r="C9" s="770"/>
      <c r="D9" s="770"/>
      <c r="E9" s="770"/>
    </row>
    <row r="10" spans="1:5" s="665" customFormat="1" ht="42.75">
      <c r="A10" s="764">
        <v>3</v>
      </c>
      <c r="B10" s="799" t="s">
        <v>201</v>
      </c>
      <c r="C10" s="770"/>
      <c r="D10" s="770"/>
      <c r="E10" s="770"/>
    </row>
    <row r="11" spans="1:5" s="665" customFormat="1" ht="99.75">
      <c r="A11" s="764">
        <v>4</v>
      </c>
      <c r="B11" s="632" t="s">
        <v>1297</v>
      </c>
      <c r="C11" s="770"/>
      <c r="D11" s="770"/>
      <c r="E11" s="770"/>
    </row>
    <row r="12" spans="1:5" s="665" customFormat="1" ht="73.5" customHeight="1">
      <c r="A12" s="764">
        <v>5</v>
      </c>
      <c r="B12" s="762" t="s">
        <v>1296</v>
      </c>
      <c r="C12" s="769" t="s">
        <v>1210</v>
      </c>
      <c r="D12" s="769" t="s">
        <v>1295</v>
      </c>
      <c r="E12" s="762" t="s">
        <v>1294</v>
      </c>
    </row>
    <row r="13" spans="1:5" s="665" customFormat="1" ht="114">
      <c r="A13" s="764">
        <v>6</v>
      </c>
      <c r="B13" s="762" t="s">
        <v>1293</v>
      </c>
      <c r="C13" s="762" t="s">
        <v>1234</v>
      </c>
      <c r="D13" s="762" t="s">
        <v>1292</v>
      </c>
      <c r="E13" s="762" t="s">
        <v>1291</v>
      </c>
    </row>
    <row r="14" spans="1:5" s="665" customFormat="1" ht="85.5">
      <c r="A14" s="764">
        <v>7</v>
      </c>
      <c r="B14" s="762" t="s">
        <v>1290</v>
      </c>
      <c r="C14" s="762" t="s">
        <v>1229</v>
      </c>
      <c r="D14" s="762" t="s">
        <v>1289</v>
      </c>
      <c r="E14" s="762" t="s">
        <v>1288</v>
      </c>
    </row>
    <row r="15" spans="1:5" s="665" customFormat="1" ht="42.75">
      <c r="A15" s="764">
        <v>8</v>
      </c>
      <c r="B15" s="762" t="s">
        <v>1287</v>
      </c>
      <c r="C15" s="770"/>
      <c r="D15" s="762"/>
      <c r="E15" s="762"/>
    </row>
    <row r="16" spans="1:5" s="665" customFormat="1" ht="42.75">
      <c r="A16" s="764">
        <v>9</v>
      </c>
      <c r="B16" s="798" t="s">
        <v>1286</v>
      </c>
      <c r="C16" s="770"/>
      <c r="D16" s="762"/>
      <c r="E16" s="762"/>
    </row>
    <row r="17" spans="1:5" s="665" customFormat="1" ht="71.25">
      <c r="A17" s="764">
        <v>10</v>
      </c>
      <c r="B17" s="798" t="s">
        <v>1285</v>
      </c>
      <c r="C17" s="770"/>
      <c r="D17" s="762"/>
      <c r="E17" s="762"/>
    </row>
    <row r="18" spans="1:5" s="665" customFormat="1" ht="114">
      <c r="A18" s="764">
        <v>11</v>
      </c>
      <c r="B18" s="762" t="s">
        <v>1284</v>
      </c>
      <c r="C18" s="769" t="s">
        <v>1178</v>
      </c>
      <c r="D18" s="762" t="s">
        <v>1283</v>
      </c>
      <c r="E18" s="762" t="s">
        <v>1282</v>
      </c>
    </row>
    <row r="19" spans="1:5" s="665" customFormat="1" ht="99.75">
      <c r="A19" s="764">
        <v>12</v>
      </c>
      <c r="B19" s="762" t="s">
        <v>1281</v>
      </c>
      <c r="C19" s="769" t="s">
        <v>1185</v>
      </c>
      <c r="D19" s="762" t="s">
        <v>1315</v>
      </c>
      <c r="E19" s="762" t="s">
        <v>1280</v>
      </c>
    </row>
    <row r="20" spans="1:5" s="665" customFormat="1" ht="42.75">
      <c r="A20" s="764">
        <v>13</v>
      </c>
      <c r="B20" s="762" t="s">
        <v>1279</v>
      </c>
      <c r="C20" s="770"/>
      <c r="D20" s="762"/>
      <c r="E20" s="762"/>
    </row>
  </sheetData>
  <mergeCells count="7">
    <mergeCell ref="A1:E1"/>
    <mergeCell ref="A2:E2"/>
    <mergeCell ref="A3:E3"/>
    <mergeCell ref="A5:A6"/>
    <mergeCell ref="B5:B6"/>
    <mergeCell ref="C5:C6"/>
    <mergeCell ref="D5:E5"/>
  </mergeCells>
  <pageMargins left="0.11" right="0.14000000000000001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defaultRowHeight="14.25"/>
  <cols>
    <col min="1" max="1" width="4.7109375" style="90" customWidth="1"/>
    <col min="2" max="2" width="29.28515625" style="90" customWidth="1"/>
    <col min="3" max="3" width="24" style="90" customWidth="1"/>
    <col min="4" max="4" width="20.7109375" style="90" customWidth="1"/>
    <col min="5" max="5" width="20" style="90" customWidth="1"/>
    <col min="6" max="16384" width="9.140625" style="90"/>
  </cols>
  <sheetData>
    <row r="1" spans="1:5" ht="15">
      <c r="A1" s="874" t="s">
        <v>1305</v>
      </c>
      <c r="B1" s="874"/>
      <c r="C1" s="874"/>
      <c r="D1" s="874"/>
      <c r="E1" s="874"/>
    </row>
    <row r="2" spans="1:5" ht="15">
      <c r="A2" s="831" t="s">
        <v>1328</v>
      </c>
      <c r="B2" s="831"/>
      <c r="C2" s="831"/>
      <c r="D2" s="831"/>
      <c r="E2" s="831"/>
    </row>
    <row r="3" spans="1:5" ht="15">
      <c r="A3" s="831" t="s">
        <v>1329</v>
      </c>
      <c r="B3" s="831"/>
      <c r="C3" s="831"/>
      <c r="D3" s="831"/>
      <c r="E3" s="831"/>
    </row>
    <row r="5" spans="1:5" ht="30" customHeight="1">
      <c r="A5" s="870" t="s">
        <v>176</v>
      </c>
      <c r="B5" s="872" t="s">
        <v>1327</v>
      </c>
      <c r="C5" s="872" t="s">
        <v>1303</v>
      </c>
      <c r="D5" s="858" t="s">
        <v>1302</v>
      </c>
      <c r="E5" s="858"/>
    </row>
    <row r="6" spans="1:5" ht="27" customHeight="1">
      <c r="A6" s="871"/>
      <c r="B6" s="872"/>
      <c r="C6" s="872"/>
      <c r="D6" s="796" t="s">
        <v>1260</v>
      </c>
      <c r="E6" s="796" t="s">
        <v>1261</v>
      </c>
    </row>
    <row r="7" spans="1:5">
      <c r="A7" s="797" t="s">
        <v>9</v>
      </c>
      <c r="B7" s="797" t="s">
        <v>10</v>
      </c>
      <c r="C7" s="797" t="s">
        <v>11</v>
      </c>
      <c r="D7" s="797" t="s">
        <v>177</v>
      </c>
      <c r="E7" s="797" t="s">
        <v>178</v>
      </c>
    </row>
    <row r="8" spans="1:5" ht="42" customHeight="1">
      <c r="A8" s="764">
        <v>1</v>
      </c>
      <c r="B8" s="801" t="s">
        <v>1301</v>
      </c>
      <c r="C8" s="762" t="s">
        <v>1270</v>
      </c>
      <c r="D8" s="792" t="s">
        <v>1300</v>
      </c>
      <c r="E8" s="762" t="s">
        <v>1299</v>
      </c>
    </row>
    <row r="9" spans="1:5" ht="28.5">
      <c r="A9" s="764">
        <v>2</v>
      </c>
      <c r="B9" s="801" t="s">
        <v>1298</v>
      </c>
      <c r="C9" s="791"/>
      <c r="D9" s="791"/>
      <c r="E9" s="791"/>
    </row>
    <row r="10" spans="1:5" ht="114">
      <c r="A10" s="764">
        <v>3</v>
      </c>
      <c r="B10" s="632" t="s">
        <v>1318</v>
      </c>
      <c r="C10" s="769"/>
      <c r="D10" s="791"/>
      <c r="E10" s="791"/>
    </row>
    <row r="11" spans="1:5" ht="99.75">
      <c r="A11" s="764">
        <v>4</v>
      </c>
      <c r="B11" s="632" t="s">
        <v>1297</v>
      </c>
      <c r="C11" s="762"/>
      <c r="D11" s="791"/>
      <c r="E11" s="791"/>
    </row>
    <row r="12" spans="1:5" ht="75" customHeight="1">
      <c r="A12" s="764">
        <v>5</v>
      </c>
      <c r="B12" s="632" t="s">
        <v>1319</v>
      </c>
      <c r="C12" s="873" t="s">
        <v>1210</v>
      </c>
      <c r="D12" s="873" t="s">
        <v>1295</v>
      </c>
      <c r="E12" s="873" t="s">
        <v>1294</v>
      </c>
    </row>
    <row r="13" spans="1:5" ht="28.5">
      <c r="A13" s="764">
        <v>6</v>
      </c>
      <c r="B13" s="632" t="s">
        <v>1320</v>
      </c>
      <c r="C13" s="873"/>
      <c r="D13" s="873"/>
      <c r="E13" s="873"/>
    </row>
    <row r="14" spans="1:5" ht="71.25">
      <c r="A14" s="764">
        <v>7</v>
      </c>
      <c r="B14" s="632" t="s">
        <v>1321</v>
      </c>
      <c r="C14" s="762" t="s">
        <v>1234</v>
      </c>
      <c r="D14" s="762" t="s">
        <v>1292</v>
      </c>
      <c r="E14" s="762" t="s">
        <v>1291</v>
      </c>
    </row>
    <row r="15" spans="1:5" ht="100.5" customHeight="1">
      <c r="A15" s="764">
        <v>8</v>
      </c>
      <c r="B15" s="632" t="s">
        <v>1322</v>
      </c>
      <c r="C15" s="762" t="s">
        <v>1229</v>
      </c>
      <c r="D15" s="762" t="s">
        <v>1289</v>
      </c>
      <c r="E15" s="762" t="s">
        <v>1288</v>
      </c>
    </row>
    <row r="16" spans="1:5" ht="28.5">
      <c r="A16" s="764">
        <v>9</v>
      </c>
      <c r="B16" s="632" t="s">
        <v>1323</v>
      </c>
      <c r="C16" s="769"/>
      <c r="D16" s="791"/>
      <c r="E16" s="791"/>
    </row>
    <row r="17" spans="1:5" ht="28.5">
      <c r="A17" s="764">
        <v>10</v>
      </c>
      <c r="B17" s="632" t="s">
        <v>1324</v>
      </c>
      <c r="C17" s="791"/>
      <c r="D17" s="791"/>
      <c r="E17" s="791"/>
    </row>
    <row r="18" spans="1:5" ht="99.75">
      <c r="A18" s="764">
        <v>11</v>
      </c>
      <c r="B18" s="632" t="s">
        <v>1325</v>
      </c>
      <c r="C18" s="769" t="s">
        <v>1185</v>
      </c>
      <c r="D18" s="762" t="s">
        <v>1315</v>
      </c>
      <c r="E18" s="762" t="s">
        <v>1280</v>
      </c>
    </row>
  </sheetData>
  <mergeCells count="10">
    <mergeCell ref="C12:C13"/>
    <mergeCell ref="D12:D13"/>
    <mergeCell ref="E12:E13"/>
    <mergeCell ref="A1:E1"/>
    <mergeCell ref="A2:E2"/>
    <mergeCell ref="A3:E3"/>
    <mergeCell ref="A5:A6"/>
    <mergeCell ref="B5:B6"/>
    <mergeCell ref="C5:C6"/>
    <mergeCell ref="D5:E5"/>
  </mergeCells>
  <pageMargins left="0.16" right="0.12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sqref="A1:E28"/>
    </sheetView>
  </sheetViews>
  <sheetFormatPr defaultRowHeight="14.25"/>
  <cols>
    <col min="1" max="1" width="5.85546875" style="90" customWidth="1"/>
    <col min="2" max="2" width="30.28515625" style="90" customWidth="1"/>
    <col min="3" max="3" width="20.5703125" style="90" customWidth="1"/>
    <col min="4" max="4" width="21.85546875" style="90" customWidth="1"/>
    <col min="5" max="5" width="22.85546875" style="90" customWidth="1"/>
    <col min="6" max="16384" width="9.140625" style="90"/>
  </cols>
  <sheetData>
    <row r="1" spans="1:5" ht="15">
      <c r="A1" s="874" t="s">
        <v>1330</v>
      </c>
      <c r="B1" s="874"/>
      <c r="C1" s="874"/>
      <c r="D1" s="874"/>
      <c r="E1" s="874"/>
    </row>
    <row r="2" spans="1:5" ht="15">
      <c r="A2" s="831" t="s">
        <v>1360</v>
      </c>
      <c r="B2" s="831"/>
      <c r="C2" s="831"/>
      <c r="D2" s="831"/>
      <c r="E2" s="831"/>
    </row>
    <row r="3" spans="1:5" ht="15">
      <c r="A3" s="831" t="s">
        <v>1361</v>
      </c>
      <c r="B3" s="831"/>
      <c r="C3" s="831"/>
      <c r="D3" s="831"/>
      <c r="E3" s="831"/>
    </row>
    <row r="5" spans="1:5" ht="30" customHeight="1">
      <c r="A5" s="881" t="s">
        <v>176</v>
      </c>
      <c r="B5" s="883" t="s">
        <v>1332</v>
      </c>
      <c r="C5" s="883" t="s">
        <v>1333</v>
      </c>
      <c r="D5" s="858" t="s">
        <v>1302</v>
      </c>
      <c r="E5" s="858"/>
    </row>
    <row r="6" spans="1:5" ht="27" customHeight="1">
      <c r="A6" s="882"/>
      <c r="B6" s="883"/>
      <c r="C6" s="883"/>
      <c r="D6" s="796" t="s">
        <v>1260</v>
      </c>
      <c r="E6" s="796" t="s">
        <v>1261</v>
      </c>
    </row>
    <row r="7" spans="1:5">
      <c r="A7" s="797" t="s">
        <v>9</v>
      </c>
      <c r="B7" s="797" t="s">
        <v>10</v>
      </c>
      <c r="C7" s="797" t="s">
        <v>11</v>
      </c>
      <c r="D7" s="797" t="s">
        <v>177</v>
      </c>
      <c r="E7" s="797" t="s">
        <v>178</v>
      </c>
    </row>
    <row r="8" spans="1:5" ht="32.25" customHeight="1">
      <c r="A8" s="764">
        <v>1</v>
      </c>
      <c r="B8" s="762" t="s">
        <v>1334</v>
      </c>
      <c r="C8" s="878" t="s">
        <v>1178</v>
      </c>
      <c r="D8" s="878" t="s">
        <v>1335</v>
      </c>
      <c r="E8" s="878" t="s">
        <v>1336</v>
      </c>
    </row>
    <row r="9" spans="1:5">
      <c r="A9" s="764">
        <v>2</v>
      </c>
      <c r="B9" s="762" t="s">
        <v>1337</v>
      </c>
      <c r="C9" s="879"/>
      <c r="D9" s="879"/>
      <c r="E9" s="879"/>
    </row>
    <row r="10" spans="1:5" ht="28.5">
      <c r="A10" s="764">
        <v>3</v>
      </c>
      <c r="B10" s="769" t="s">
        <v>1338</v>
      </c>
      <c r="C10" s="879"/>
      <c r="D10" s="879"/>
      <c r="E10" s="879"/>
    </row>
    <row r="11" spans="1:5" ht="28.5">
      <c r="A11" s="764">
        <v>4</v>
      </c>
      <c r="B11" s="762" t="s">
        <v>1339</v>
      </c>
      <c r="C11" s="879"/>
      <c r="D11" s="879"/>
      <c r="E11" s="879"/>
    </row>
    <row r="12" spans="1:5" ht="28.5">
      <c r="A12" s="764">
        <v>5</v>
      </c>
      <c r="B12" s="762" t="s">
        <v>1340</v>
      </c>
      <c r="C12" s="879"/>
      <c r="D12" s="879"/>
      <c r="E12" s="879"/>
    </row>
    <row r="13" spans="1:5" ht="28.5">
      <c r="A13" s="764">
        <v>6</v>
      </c>
      <c r="B13" s="762" t="s">
        <v>1341</v>
      </c>
      <c r="C13" s="879"/>
      <c r="D13" s="879"/>
      <c r="E13" s="879"/>
    </row>
    <row r="14" spans="1:5" ht="28.5">
      <c r="A14" s="764">
        <v>7</v>
      </c>
      <c r="B14" s="762" t="s">
        <v>1342</v>
      </c>
      <c r="C14" s="879"/>
      <c r="D14" s="879"/>
      <c r="E14" s="879"/>
    </row>
    <row r="15" spans="1:5" ht="28.5">
      <c r="A15" s="764">
        <v>8</v>
      </c>
      <c r="B15" s="762" t="s">
        <v>1343</v>
      </c>
      <c r="C15" s="879"/>
      <c r="D15" s="879"/>
      <c r="E15" s="879"/>
    </row>
    <row r="16" spans="1:5" ht="28.5">
      <c r="A16" s="764">
        <v>9</v>
      </c>
      <c r="B16" s="762" t="s">
        <v>1344</v>
      </c>
      <c r="C16" s="879"/>
      <c r="D16" s="879"/>
      <c r="E16" s="879"/>
    </row>
    <row r="17" spans="1:5" ht="28.5">
      <c r="A17" s="764">
        <v>10</v>
      </c>
      <c r="B17" s="762" t="s">
        <v>1345</v>
      </c>
      <c r="C17" s="879"/>
      <c r="D17" s="879"/>
      <c r="E17" s="879"/>
    </row>
    <row r="18" spans="1:5" ht="28.5">
      <c r="A18" s="764">
        <v>11</v>
      </c>
      <c r="B18" s="762" t="s">
        <v>1346</v>
      </c>
      <c r="C18" s="879"/>
      <c r="D18" s="879"/>
      <c r="E18" s="879"/>
    </row>
    <row r="19" spans="1:5" ht="28.5">
      <c r="A19" s="764">
        <v>14</v>
      </c>
      <c r="B19" s="762" t="s">
        <v>1347</v>
      </c>
      <c r="C19" s="879"/>
      <c r="D19" s="879"/>
      <c r="E19" s="879"/>
    </row>
    <row r="20" spans="1:5">
      <c r="A20" s="764">
        <v>15</v>
      </c>
      <c r="B20" s="770" t="s">
        <v>1348</v>
      </c>
      <c r="C20" s="880"/>
      <c r="D20" s="880"/>
      <c r="E20" s="880"/>
    </row>
    <row r="21" spans="1:5" ht="99.75">
      <c r="A21" s="804">
        <v>16</v>
      </c>
      <c r="B21" s="762" t="s">
        <v>1350</v>
      </c>
      <c r="C21" s="762" t="s">
        <v>1351</v>
      </c>
      <c r="D21" s="762" t="s">
        <v>1306</v>
      </c>
      <c r="E21" s="762" t="s">
        <v>1307</v>
      </c>
    </row>
    <row r="22" spans="1:5" s="665" customFormat="1" ht="71.25">
      <c r="A22" s="804">
        <v>17</v>
      </c>
      <c r="B22" s="770" t="s">
        <v>1308</v>
      </c>
      <c r="C22" s="762" t="s">
        <v>1353</v>
      </c>
      <c r="D22" s="762" t="s">
        <v>1306</v>
      </c>
      <c r="E22" s="762" t="s">
        <v>1307</v>
      </c>
    </row>
    <row r="23" spans="1:5" ht="99.75">
      <c r="A23" s="804">
        <v>18</v>
      </c>
      <c r="B23" s="762" t="s">
        <v>1352</v>
      </c>
      <c r="C23" s="762" t="s">
        <v>1354</v>
      </c>
      <c r="D23" s="762" t="s">
        <v>1306</v>
      </c>
      <c r="E23" s="762" t="s">
        <v>1349</v>
      </c>
    </row>
    <row r="24" spans="1:5" s="665" customFormat="1" ht="19.5" customHeight="1">
      <c r="A24" s="865">
        <v>19</v>
      </c>
      <c r="B24" s="862" t="s">
        <v>1309</v>
      </c>
      <c r="C24" s="862" t="s">
        <v>1355</v>
      </c>
      <c r="D24" s="862" t="s">
        <v>1306</v>
      </c>
      <c r="E24" s="806" t="s">
        <v>1310</v>
      </c>
    </row>
    <row r="25" spans="1:5" ht="42.75">
      <c r="A25" s="867"/>
      <c r="B25" s="864"/>
      <c r="C25" s="864"/>
      <c r="D25" s="864"/>
      <c r="E25" s="807" t="s">
        <v>1356</v>
      </c>
    </row>
    <row r="26" spans="1:5" s="665" customFormat="1" ht="42.75">
      <c r="A26" s="865">
        <v>20</v>
      </c>
      <c r="B26" s="875" t="s">
        <v>1311</v>
      </c>
      <c r="C26" s="862" t="s">
        <v>1357</v>
      </c>
      <c r="D26" s="862" t="s">
        <v>1358</v>
      </c>
      <c r="E26" s="803" t="s">
        <v>1359</v>
      </c>
    </row>
    <row r="27" spans="1:5" ht="28.5">
      <c r="A27" s="866"/>
      <c r="B27" s="876"/>
      <c r="C27" s="863"/>
      <c r="D27" s="863"/>
      <c r="E27" s="805" t="s">
        <v>1312</v>
      </c>
    </row>
    <row r="28" spans="1:5">
      <c r="A28" s="867"/>
      <c r="B28" s="877"/>
      <c r="C28" s="864"/>
      <c r="D28" s="864"/>
      <c r="E28" s="800" t="s">
        <v>1313</v>
      </c>
    </row>
  </sheetData>
  <mergeCells count="18">
    <mergeCell ref="A1:E1"/>
    <mergeCell ref="A2:E2"/>
    <mergeCell ref="A3:E3"/>
    <mergeCell ref="A5:A6"/>
    <mergeCell ref="B5:B6"/>
    <mergeCell ref="C5:C6"/>
    <mergeCell ref="D5:E5"/>
    <mergeCell ref="E8:E20"/>
    <mergeCell ref="A24:A25"/>
    <mergeCell ref="B24:B25"/>
    <mergeCell ref="C24:C25"/>
    <mergeCell ref="D24:D25"/>
    <mergeCell ref="B26:B28"/>
    <mergeCell ref="C26:C28"/>
    <mergeCell ref="D26:D28"/>
    <mergeCell ref="A26:A28"/>
    <mergeCell ref="C8:C20"/>
    <mergeCell ref="D8:D20"/>
  </mergeCells>
  <pageMargins left="0.11" right="0.12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5</vt:i4>
      </vt:variant>
    </vt:vector>
  </HeadingPairs>
  <TitlesOfParts>
    <vt:vector size="21" baseType="lpstr">
      <vt:lpstr>renja</vt:lpstr>
      <vt:lpstr>T-C.23.</vt:lpstr>
      <vt:lpstr>T-C.24.</vt:lpstr>
      <vt:lpstr>T-C.28.</vt:lpstr>
      <vt:lpstr>Tabel 3.1</vt:lpstr>
      <vt:lpstr>Tabel 3.2</vt:lpstr>
      <vt:lpstr>Tabel 3.3</vt:lpstr>
      <vt:lpstr>Tabel 3.4</vt:lpstr>
      <vt:lpstr>Tabel 3.5</vt:lpstr>
      <vt:lpstr>Tabel 3.6</vt:lpstr>
      <vt:lpstr>Tabel 3.7</vt:lpstr>
      <vt:lpstr>Tabel 3.8</vt:lpstr>
      <vt:lpstr>T-C.25.</vt:lpstr>
      <vt:lpstr>T-C.26.</vt:lpstr>
      <vt:lpstr>T-C.27. (Tabel 5.1) </vt:lpstr>
      <vt:lpstr>Sheet1</vt:lpstr>
      <vt:lpstr>renja!Print_Titles</vt:lpstr>
      <vt:lpstr>'T-C.23.'!Print_Titles</vt:lpstr>
      <vt:lpstr>'T-C.25.'!Print_Titles</vt:lpstr>
      <vt:lpstr>'T-C.27. (Tabel 5.1) '!Print_Titles</vt:lpstr>
      <vt:lpstr>'T-C.28.'!Print_Titles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2018-01-08T05:21:30Z</cp:lastPrinted>
  <dcterms:created xsi:type="dcterms:W3CDTF">2017-12-21T08:23:07Z</dcterms:created>
  <dcterms:modified xsi:type="dcterms:W3CDTF">2018-01-26T03:52:32Z</dcterms:modified>
</cp:coreProperties>
</file>